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isk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01 2022-I - Stavební č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2022-I - Stavební čá...'!$C$145:$K$568</definedName>
    <definedName name="_xlnm.Print_Area" localSheetId="1">'SO01 2022-I - Stavební čá...'!$C$4:$J$76,'SO01 2022-I - Stavební čá...'!$C$82:$J$127,'SO01 2022-I - Stavební čá...'!$C$133:$K$568</definedName>
    <definedName name="_xlnm.Print_Titles" localSheetId="1">'SO01 2022-I - Stavební čá...'!$145:$145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66"/>
  <c r="BH566"/>
  <c r="BG566"/>
  <c r="BF566"/>
  <c r="T566"/>
  <c r="T565"/>
  <c r="R566"/>
  <c r="R565"/>
  <c r="P566"/>
  <c r="P565"/>
  <c r="BI558"/>
  <c r="BH558"/>
  <c r="BG558"/>
  <c r="BF558"/>
  <c r="T558"/>
  <c r="T557"/>
  <c r="R558"/>
  <c r="R557"/>
  <c r="P558"/>
  <c r="P557"/>
  <c r="BI554"/>
  <c r="BH554"/>
  <c r="BG554"/>
  <c r="BF554"/>
  <c r="T554"/>
  <c r="T553"/>
  <c r="R554"/>
  <c r="R553"/>
  <c r="P554"/>
  <c r="P553"/>
  <c r="BI552"/>
  <c r="BH552"/>
  <c r="BG552"/>
  <c r="BF552"/>
  <c r="T552"/>
  <c r="T551"/>
  <c r="R552"/>
  <c r="R551"/>
  <c r="P552"/>
  <c r="P551"/>
  <c r="BI548"/>
  <c r="BH548"/>
  <c r="BG548"/>
  <c r="BF548"/>
  <c r="T548"/>
  <c r="T547"/>
  <c r="R548"/>
  <c r="R547"/>
  <c r="P548"/>
  <c r="P547"/>
  <c r="BI546"/>
  <c r="BH546"/>
  <c r="BG546"/>
  <c r="BF546"/>
  <c r="T546"/>
  <c r="T545"/>
  <c r="T544"/>
  <c r="R546"/>
  <c r="R545"/>
  <c r="R544"/>
  <c r="P546"/>
  <c r="P545"/>
  <c r="P544"/>
  <c r="BI541"/>
  <c r="BH541"/>
  <c r="BG541"/>
  <c r="BF541"/>
  <c r="T541"/>
  <c r="T540"/>
  <c r="R541"/>
  <c r="R540"/>
  <c r="P541"/>
  <c r="P540"/>
  <c r="BI539"/>
  <c r="BH539"/>
  <c r="BG539"/>
  <c r="BF539"/>
  <c r="T539"/>
  <c r="R539"/>
  <c r="P539"/>
  <c r="BI534"/>
  <c r="BH534"/>
  <c r="BG534"/>
  <c r="BF534"/>
  <c r="T534"/>
  <c r="R534"/>
  <c r="P534"/>
  <c r="BI528"/>
  <c r="BH528"/>
  <c r="BG528"/>
  <c r="BF528"/>
  <c r="T528"/>
  <c r="R528"/>
  <c r="P528"/>
  <c r="BI527"/>
  <c r="BH527"/>
  <c r="BG527"/>
  <c r="BF527"/>
  <c r="T527"/>
  <c r="R527"/>
  <c r="P527"/>
  <c r="BI520"/>
  <c r="BH520"/>
  <c r="BG520"/>
  <c r="BF520"/>
  <c r="T520"/>
  <c r="R520"/>
  <c r="P520"/>
  <c r="BI507"/>
  <c r="BH507"/>
  <c r="BG507"/>
  <c r="BF507"/>
  <c r="T507"/>
  <c r="R507"/>
  <c r="P507"/>
  <c r="BI505"/>
  <c r="BH505"/>
  <c r="BG505"/>
  <c r="BF505"/>
  <c r="T505"/>
  <c r="R505"/>
  <c r="P505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25"/>
  <c r="BH425"/>
  <c r="BG425"/>
  <c r="BF425"/>
  <c r="T425"/>
  <c r="R425"/>
  <c r="P425"/>
  <c r="BI417"/>
  <c r="BH417"/>
  <c r="BG417"/>
  <c r="BF417"/>
  <c r="T417"/>
  <c r="R417"/>
  <c r="P417"/>
  <c r="BI416"/>
  <c r="BH416"/>
  <c r="BG416"/>
  <c r="BF416"/>
  <c r="T416"/>
  <c r="R416"/>
  <c r="P416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18"/>
  <c r="BH318"/>
  <c r="BG318"/>
  <c r="BF318"/>
  <c r="T318"/>
  <c r="R318"/>
  <c r="P318"/>
  <c r="BI317"/>
  <c r="BH317"/>
  <c r="BG317"/>
  <c r="BF317"/>
  <c r="T317"/>
  <c r="R317"/>
  <c r="P317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197"/>
  <c r="BH197"/>
  <c r="BG197"/>
  <c r="BF197"/>
  <c r="T197"/>
  <c r="R197"/>
  <c r="P197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7"/>
  <c r="BH177"/>
  <c r="BG177"/>
  <c r="BF177"/>
  <c r="T177"/>
  <c r="R177"/>
  <c r="P177"/>
  <c r="BI170"/>
  <c r="BH170"/>
  <c r="BG170"/>
  <c r="BF170"/>
  <c r="T170"/>
  <c r="R170"/>
  <c r="P170"/>
  <c r="BI169"/>
  <c r="BH169"/>
  <c r="BG169"/>
  <c r="BF169"/>
  <c r="T169"/>
  <c r="R169"/>
  <c r="P169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J142"/>
  <c r="F140"/>
  <c r="E138"/>
  <c r="J91"/>
  <c r="F89"/>
  <c r="E87"/>
  <c r="J24"/>
  <c r="E24"/>
  <c r="J92"/>
  <c r="J23"/>
  <c r="J18"/>
  <c r="E18"/>
  <c r="F143"/>
  <c r="J17"/>
  <c r="J15"/>
  <c r="E15"/>
  <c r="F91"/>
  <c r="J14"/>
  <c r="J12"/>
  <c r="J140"/>
  <c r="E7"/>
  <c r="E136"/>
  <c i="1" r="L90"/>
  <c r="AM90"/>
  <c r="AM89"/>
  <c r="L89"/>
  <c r="AM87"/>
  <c r="L87"/>
  <c r="L85"/>
  <c r="L84"/>
  <c i="2" r="J566"/>
  <c r="J552"/>
  <c r="J541"/>
  <c r="J534"/>
  <c r="J527"/>
  <c r="J520"/>
  <c r="BK505"/>
  <c r="BK490"/>
  <c r="J485"/>
  <c r="BK481"/>
  <c r="BK476"/>
  <c r="BK473"/>
  <c r="J469"/>
  <c r="J466"/>
  <c r="BK453"/>
  <c r="J449"/>
  <c r="J445"/>
  <c r="J444"/>
  <c r="J440"/>
  <c r="J439"/>
  <c r="BK436"/>
  <c r="J434"/>
  <c r="J433"/>
  <c r="BK431"/>
  <c r="J425"/>
  <c r="J416"/>
  <c r="J413"/>
  <c r="J411"/>
  <c r="BK409"/>
  <c r="BK407"/>
  <c r="BK405"/>
  <c r="BK402"/>
  <c r="J398"/>
  <c r="J393"/>
  <c r="BK391"/>
  <c r="BK389"/>
  <c r="BK388"/>
  <c r="J386"/>
  <c r="BK384"/>
  <c r="J381"/>
  <c r="J379"/>
  <c r="J378"/>
  <c r="BK376"/>
  <c r="J374"/>
  <c r="J372"/>
  <c r="BK369"/>
  <c r="J366"/>
  <c r="BK365"/>
  <c r="J362"/>
  <c r="J359"/>
  <c r="J355"/>
  <c r="BK350"/>
  <c r="BK345"/>
  <c r="J341"/>
  <c r="BK338"/>
  <c r="BK335"/>
  <c r="J332"/>
  <c r="J330"/>
  <c r="BK325"/>
  <c r="BK318"/>
  <c r="BK294"/>
  <c r="J293"/>
  <c r="BK289"/>
  <c r="J281"/>
  <c r="J270"/>
  <c r="J258"/>
  <c r="J254"/>
  <c r="BK251"/>
  <c r="BK244"/>
  <c r="BK239"/>
  <c r="BK234"/>
  <c r="J216"/>
  <c r="J214"/>
  <c r="J208"/>
  <c r="J197"/>
  <c r="BK190"/>
  <c r="BK186"/>
  <c r="J185"/>
  <c r="J177"/>
  <c r="BK169"/>
  <c r="BK154"/>
  <c r="J149"/>
  <c r="BK566"/>
  <c r="BK554"/>
  <c r="J548"/>
  <c r="BK541"/>
  <c r="BK534"/>
  <c r="BK527"/>
  <c r="BK520"/>
  <c r="J505"/>
  <c r="J488"/>
  <c r="BK485"/>
  <c r="J481"/>
  <c r="J476"/>
  <c r="J471"/>
  <c r="BK467"/>
  <c r="BK454"/>
  <c r="BK450"/>
  <c r="BK446"/>
  <c r="BK444"/>
  <c r="J441"/>
  <c r="BK437"/>
  <c r="BK435"/>
  <c r="J432"/>
  <c r="J417"/>
  <c r="BK414"/>
  <c r="J412"/>
  <c r="BK410"/>
  <c r="J408"/>
  <c r="BK406"/>
  <c r="BK404"/>
  <c r="BK401"/>
  <c r="BK396"/>
  <c r="BK393"/>
  <c r="J391"/>
  <c r="J389"/>
  <c r="BK387"/>
  <c r="BK385"/>
  <c r="BK383"/>
  <c r="BK381"/>
  <c r="BK379"/>
  <c r="J377"/>
  <c r="J375"/>
  <c r="J373"/>
  <c r="J371"/>
  <c r="J369"/>
  <c r="BK366"/>
  <c r="BK363"/>
  <c r="J361"/>
  <c r="BK357"/>
  <c r="J352"/>
  <c r="J347"/>
  <c r="J342"/>
  <c r="BK339"/>
  <c r="J335"/>
  <c r="BK332"/>
  <c r="BK331"/>
  <c r="J329"/>
  <c r="BK324"/>
  <c r="BK317"/>
  <c r="BK293"/>
  <c r="J289"/>
  <c r="BK281"/>
  <c r="BK270"/>
  <c r="J260"/>
  <c r="J239"/>
  <c r="J234"/>
  <c r="BK216"/>
  <c r="J215"/>
  <c r="J211"/>
  <c r="BK197"/>
  <c r="J190"/>
  <c r="BK185"/>
  <c r="J183"/>
  <c r="J169"/>
  <c r="J154"/>
  <c r="BK149"/>
  <c r="J558"/>
  <c r="J554"/>
  <c r="BK548"/>
  <c r="J546"/>
  <c r="J539"/>
  <c r="BK528"/>
  <c r="BK507"/>
  <c r="BK493"/>
  <c r="BK488"/>
  <c r="BK486"/>
  <c r="BK483"/>
  <c r="BK478"/>
  <c r="BK471"/>
  <c r="J467"/>
  <c r="J454"/>
  <c r="J451"/>
  <c r="J450"/>
  <c r="J446"/>
  <c r="J442"/>
  <c r="BK441"/>
  <c r="BK439"/>
  <c r="J437"/>
  <c r="J435"/>
  <c r="BK433"/>
  <c r="BK432"/>
  <c r="BK425"/>
  <c r="BK417"/>
  <c r="J414"/>
  <c r="BK412"/>
  <c r="J410"/>
  <c r="BK408"/>
  <c r="J406"/>
  <c r="J404"/>
  <c r="J401"/>
  <c r="J396"/>
  <c r="BK394"/>
  <c r="BK392"/>
  <c r="J390"/>
  <c r="J387"/>
  <c r="J385"/>
  <c r="J383"/>
  <c r="BK382"/>
  <c r="J380"/>
  <c r="BK377"/>
  <c r="BK375"/>
  <c r="BK373"/>
  <c r="BK371"/>
  <c r="BK370"/>
  <c r="BK367"/>
  <c r="J363"/>
  <c r="BK361"/>
  <c r="J357"/>
  <c r="BK352"/>
  <c r="BK347"/>
  <c r="BK342"/>
  <c r="J339"/>
  <c r="BK337"/>
  <c r="BK334"/>
  <c r="J331"/>
  <c r="BK329"/>
  <c r="J326"/>
  <c r="J324"/>
  <c r="J317"/>
  <c r="BK290"/>
  <c r="BK284"/>
  <c r="J276"/>
  <c r="J265"/>
  <c r="BK260"/>
  <c r="BK254"/>
  <c r="J251"/>
  <c r="J244"/>
  <c r="BK236"/>
  <c r="J233"/>
  <c r="BK232"/>
  <c r="BK215"/>
  <c r="BK211"/>
  <c r="BK191"/>
  <c r="J187"/>
  <c r="J186"/>
  <c r="J184"/>
  <c r="BK183"/>
  <c r="J170"/>
  <c r="J153"/>
  <c i="1" r="AS94"/>
  <c i="2" r="BK558"/>
  <c r="BK552"/>
  <c r="BK546"/>
  <c r="BK539"/>
  <c r="J528"/>
  <c r="J507"/>
  <c r="J493"/>
  <c r="J490"/>
  <c r="J486"/>
  <c r="J483"/>
  <c r="J478"/>
  <c r="J473"/>
  <c r="BK469"/>
  <c r="BK466"/>
  <c r="J453"/>
  <c r="BK451"/>
  <c r="BK449"/>
  <c r="BK445"/>
  <c r="BK442"/>
  <c r="BK440"/>
  <c r="J436"/>
  <c r="BK434"/>
  <c r="J431"/>
  <c r="BK416"/>
  <c r="BK413"/>
  <c r="BK411"/>
  <c r="J409"/>
  <c r="J407"/>
  <c r="J405"/>
  <c r="J402"/>
  <c r="BK398"/>
  <c r="J394"/>
  <c r="J392"/>
  <c r="BK390"/>
  <c r="J388"/>
  <c r="BK386"/>
  <c r="J384"/>
  <c r="J382"/>
  <c r="BK380"/>
  <c r="BK378"/>
  <c r="J376"/>
  <c r="BK374"/>
  <c r="BK372"/>
  <c r="J370"/>
  <c r="J367"/>
  <c r="J365"/>
  <c r="BK362"/>
  <c r="BK359"/>
  <c r="BK355"/>
  <c r="J350"/>
  <c r="J345"/>
  <c r="BK341"/>
  <c r="J338"/>
  <c r="J337"/>
  <c r="J334"/>
  <c r="BK330"/>
  <c r="BK326"/>
  <c r="J325"/>
  <c r="J318"/>
  <c r="J294"/>
  <c r="J290"/>
  <c r="J284"/>
  <c r="BK276"/>
  <c r="BK265"/>
  <c r="BK258"/>
  <c r="J236"/>
  <c r="BK233"/>
  <c r="J232"/>
  <c r="BK214"/>
  <c r="BK208"/>
  <c r="J191"/>
  <c r="BK187"/>
  <c r="BK184"/>
  <c r="BK177"/>
  <c r="BK170"/>
  <c r="BK153"/>
  <c l="1" r="BK152"/>
  <c r="J152"/>
  <c r="J99"/>
  <c r="R152"/>
  <c r="R147"/>
  <c r="BK176"/>
  <c r="J176"/>
  <c r="J100"/>
  <c r="R176"/>
  <c r="T176"/>
  <c r="R196"/>
  <c r="BK238"/>
  <c r="J238"/>
  <c r="J102"/>
  <c r="R238"/>
  <c r="BK333"/>
  <c r="J333"/>
  <c r="J103"/>
  <c r="R333"/>
  <c r="BK340"/>
  <c r="J340"/>
  <c r="J104"/>
  <c r="T340"/>
  <c r="P344"/>
  <c r="BK349"/>
  <c r="J349"/>
  <c r="J107"/>
  <c r="P349"/>
  <c r="T349"/>
  <c r="P360"/>
  <c r="T360"/>
  <c r="P364"/>
  <c r="BK368"/>
  <c r="J368"/>
  <c r="J110"/>
  <c r="R368"/>
  <c r="BK395"/>
  <c r="J395"/>
  <c r="J111"/>
  <c r="P395"/>
  <c r="BK403"/>
  <c r="J403"/>
  <c r="J112"/>
  <c r="P403"/>
  <c r="BK415"/>
  <c r="J415"/>
  <c r="J113"/>
  <c r="R415"/>
  <c r="BK438"/>
  <c r="J438"/>
  <c r="J114"/>
  <c r="R438"/>
  <c r="BK452"/>
  <c r="J452"/>
  <c r="J115"/>
  <c r="R452"/>
  <c r="BK477"/>
  <c r="J477"/>
  <c r="J116"/>
  <c r="R477"/>
  <c r="BK489"/>
  <c r="J489"/>
  <c r="J117"/>
  <c r="R489"/>
  <c r="BK506"/>
  <c r="J506"/>
  <c r="J118"/>
  <c r="T506"/>
  <c r="P152"/>
  <c r="P147"/>
  <c r="T152"/>
  <c r="T147"/>
  <c r="P176"/>
  <c r="BK196"/>
  <c r="J196"/>
  <c r="J101"/>
  <c r="P196"/>
  <c r="T196"/>
  <c r="P238"/>
  <c r="T238"/>
  <c r="P333"/>
  <c r="T333"/>
  <c r="P340"/>
  <c r="R340"/>
  <c r="BK344"/>
  <c r="J344"/>
  <c r="J106"/>
  <c r="R344"/>
  <c r="T344"/>
  <c r="R349"/>
  <c r="BK360"/>
  <c r="J360"/>
  <c r="J108"/>
  <c r="R360"/>
  <c r="BK364"/>
  <c r="J364"/>
  <c r="J109"/>
  <c r="R364"/>
  <c r="T364"/>
  <c r="P368"/>
  <c r="T368"/>
  <c r="R395"/>
  <c r="T395"/>
  <c r="R403"/>
  <c r="T403"/>
  <c r="P415"/>
  <c r="T415"/>
  <c r="P438"/>
  <c r="T438"/>
  <c r="P452"/>
  <c r="T452"/>
  <c r="P477"/>
  <c r="T477"/>
  <c r="P489"/>
  <c r="T489"/>
  <c r="P506"/>
  <c r="R506"/>
  <c r="BK148"/>
  <c r="J148"/>
  <c r="J98"/>
  <c r="BK545"/>
  <c r="J545"/>
  <c r="J121"/>
  <c r="BK547"/>
  <c r="J547"/>
  <c r="J122"/>
  <c r="BK551"/>
  <c r="J551"/>
  <c r="J123"/>
  <c r="BK553"/>
  <c r="J553"/>
  <c r="J124"/>
  <c r="BK565"/>
  <c r="J565"/>
  <c r="J126"/>
  <c r="BK540"/>
  <c r="J540"/>
  <c r="J119"/>
  <c r="BK557"/>
  <c r="J557"/>
  <c r="J125"/>
  <c r="E85"/>
  <c r="F92"/>
  <c r="F142"/>
  <c r="J143"/>
  <c r="BE169"/>
  <c r="BE177"/>
  <c r="BE183"/>
  <c r="BE186"/>
  <c r="BE191"/>
  <c r="BE208"/>
  <c r="BE211"/>
  <c r="BE215"/>
  <c r="BE232"/>
  <c r="BE234"/>
  <c r="BE260"/>
  <c r="BE270"/>
  <c r="BE276"/>
  <c r="BE289"/>
  <c r="BE290"/>
  <c r="BE294"/>
  <c r="BE318"/>
  <c r="BE329"/>
  <c r="BE330"/>
  <c r="BE334"/>
  <c r="BE338"/>
  <c r="BE341"/>
  <c r="BE352"/>
  <c r="BE359"/>
  <c r="BE363"/>
  <c r="BE371"/>
  <c r="BE373"/>
  <c r="BE378"/>
  <c r="BE379"/>
  <c r="BE381"/>
  <c r="BE382"/>
  <c r="BE384"/>
  <c r="BE386"/>
  <c r="BE389"/>
  <c r="BE392"/>
  <c r="BE394"/>
  <c r="BE396"/>
  <c r="BE405"/>
  <c r="BE406"/>
  <c r="BE408"/>
  <c r="BE409"/>
  <c r="BE411"/>
  <c r="BE412"/>
  <c r="BE417"/>
  <c r="BE425"/>
  <c r="BE432"/>
  <c r="BE433"/>
  <c r="BE434"/>
  <c r="BE436"/>
  <c r="BE439"/>
  <c r="BE441"/>
  <c r="BE444"/>
  <c r="BE445"/>
  <c r="BE446"/>
  <c r="BE449"/>
  <c r="BE450"/>
  <c r="BE451"/>
  <c r="BE453"/>
  <c r="BE466"/>
  <c r="BE467"/>
  <c r="BE471"/>
  <c r="BE473"/>
  <c r="BE481"/>
  <c r="BE483"/>
  <c r="BE493"/>
  <c r="BE507"/>
  <c r="BE520"/>
  <c r="BE528"/>
  <c r="BE534"/>
  <c r="BE541"/>
  <c r="BE548"/>
  <c r="BE554"/>
  <c r="BE566"/>
  <c r="J89"/>
  <c r="BE149"/>
  <c r="BE153"/>
  <c r="BE154"/>
  <c r="BE170"/>
  <c r="BE184"/>
  <c r="BE185"/>
  <c r="BE187"/>
  <c r="BE190"/>
  <c r="BE197"/>
  <c r="BE214"/>
  <c r="BE216"/>
  <c r="BE233"/>
  <c r="BE236"/>
  <c r="BE239"/>
  <c r="BE244"/>
  <c r="BE251"/>
  <c r="BE254"/>
  <c r="BE258"/>
  <c r="BE265"/>
  <c r="BE281"/>
  <c r="BE284"/>
  <c r="BE293"/>
  <c r="BE317"/>
  <c r="BE324"/>
  <c r="BE325"/>
  <c r="BE326"/>
  <c r="BE331"/>
  <c r="BE332"/>
  <c r="BE335"/>
  <c r="BE337"/>
  <c r="BE339"/>
  <c r="BE342"/>
  <c r="BE345"/>
  <c r="BE347"/>
  <c r="BE350"/>
  <c r="BE355"/>
  <c r="BE357"/>
  <c r="BE361"/>
  <c r="BE362"/>
  <c r="BE365"/>
  <c r="BE366"/>
  <c r="BE367"/>
  <c r="BE369"/>
  <c r="BE370"/>
  <c r="BE372"/>
  <c r="BE374"/>
  <c r="BE375"/>
  <c r="BE376"/>
  <c r="BE377"/>
  <c r="BE380"/>
  <c r="BE383"/>
  <c r="BE385"/>
  <c r="BE387"/>
  <c r="BE388"/>
  <c r="BE390"/>
  <c r="BE391"/>
  <c r="BE393"/>
  <c r="BE398"/>
  <c r="BE401"/>
  <c r="BE402"/>
  <c r="BE404"/>
  <c r="BE407"/>
  <c r="BE410"/>
  <c r="BE413"/>
  <c r="BE414"/>
  <c r="BE416"/>
  <c r="BE431"/>
  <c r="BE435"/>
  <c r="BE437"/>
  <c r="BE440"/>
  <c r="BE442"/>
  <c r="BE454"/>
  <c r="BE469"/>
  <c r="BE476"/>
  <c r="BE478"/>
  <c r="BE485"/>
  <c r="BE486"/>
  <c r="BE488"/>
  <c r="BE490"/>
  <c r="BE505"/>
  <c r="BE527"/>
  <c r="BE539"/>
  <c r="BE546"/>
  <c r="BE552"/>
  <c r="BE558"/>
  <c r="F36"/>
  <c i="1" r="BC95"/>
  <c r="BC94"/>
  <c r="W32"/>
  <c i="2" r="J34"/>
  <c i="1" r="AW95"/>
  <c i="2" r="F37"/>
  <c i="1" r="BD95"/>
  <c r="BD94"/>
  <c r="W33"/>
  <c i="2" r="F34"/>
  <c i="1" r="BA95"/>
  <c r="BA94"/>
  <c r="AW94"/>
  <c r="AK30"/>
  <c i="2" r="F35"/>
  <c i="1" r="BB95"/>
  <c r="BB94"/>
  <c r="W31"/>
  <c i="2" l="1" r="R343"/>
  <c r="R146"/>
  <c r="T343"/>
  <c r="T146"/>
  <c r="P343"/>
  <c r="P146"/>
  <c i="1" r="AU95"/>
  <c i="2" r="BK147"/>
  <c r="J147"/>
  <c r="J97"/>
  <c r="BK544"/>
  <c r="J544"/>
  <c r="J120"/>
  <c r="BK343"/>
  <c r="J343"/>
  <c r="J105"/>
  <c i="1" r="AX94"/>
  <c r="AY94"/>
  <c r="W30"/>
  <c i="2" r="F33"/>
  <c i="1" r="AZ95"/>
  <c r="AZ94"/>
  <c r="W29"/>
  <c i="2" r="J33"/>
  <c i="1" r="AV95"/>
  <c r="AT95"/>
  <c r="AU94"/>
  <c i="2" l="1" r="BK146"/>
  <c r="J146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<sst xmlns="http://schemas.openxmlformats.org/spreadsheetml/2006/main">
  <si>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</si>
  <si>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</si>
  <si>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</si>
  <si>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</si>
  <si>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</si>
  <si>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{5df0e1d3-3908-4db4-b05d-b8f22e4034d6}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</si>
  <si>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</si>
  <si>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</si>
  <si>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</si>
  <si>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</si>
  <si>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</si>
  <si>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</si>
  <si>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</si>
  <si>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</si>
  <si>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P2108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</si>
  <si>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</si>
  <si>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</si>
  <si>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Bezbariérová úprava vnitřního schodiště do budovy B, MOb O. - Jih</t>
  </si>
  <si>
    <t>KSO:</t>
  </si>
  <si>
    <t>CC-CZ:</t>
  </si>
  <si>
    <t>Místo:</t>
  </si>
  <si>
    <t xml:space="preserve"> </t>
  </si>
  <si>
    <t>Datum:</t>
  </si>
  <si>
    <t>12. 5. 2022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</si>
  <si>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</si>
  <si>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</si>
  <si>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</si>
  <si>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</si>
  <si>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</si>
  <si>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</si>
  <si>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</si>
  <si>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</si>
  <si>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</si>
  <si>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</si>
  <si>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</si>
  <si>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</si>
  <si>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</si>
  <si>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</si>
  <si>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</si>
  <si>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</si>
  <si>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</si>
  <si>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</si>
  <si>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</si>
  <si>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</si>
  <si>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</si>
  <si>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</si>
  <si>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</si>
  <si>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</si>
  <si>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</si>
  <si>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</si>
  <si>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</si>
  <si>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</si>
  <si>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</si>
  <si>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</si>
  <si>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</si>
  <si>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</si>
  <si>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</si>
  <si>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</si>
  <si>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</si>
  <si>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</si>
  <si>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</si>
  <si>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</si>
  <si>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</si>
  <si>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</si>
  <si>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</si>
  <si>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</si>
  <si>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</si>
  <si>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</si>
  <si>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</si>
  <si>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</si>
  <si>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</si>
  <si>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</si>
  <si>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</si>
  <si>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</si>
  <si>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</si>
  <si>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</si>
  <si>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</si>
  <si>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</si>
  <si>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</si>
  <si>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</si>
  <si>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</si>
  <si>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 2022/I</t>
  </si>
  <si>
    <t>Stavební část - aktualizace 2022 vč. statiky</t>
  </si>
  <si>
    <t>STA</t>
  </si>
  <si>
    <t>1</t>
  </si>
  <si>
    <t>{3fb0b889-d0d6-4660-8fe5-1edd06db18a6}</t>
  </si>
  <si>
    <t>2</t>
  </si>
  <si>
    <t>KRYCÍ LIST SOUPISU PRACÍ</t>
  </si>
  <si>
    <t>Objekt:</t>
  </si>
  <si>
    <t>SO01 2022/I - Stavební část - aktualizace 2022 vč. statiky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</si>
  <si>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</si>
  <si>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</si>
  <si>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</si>
  <si>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</si>
  <si>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</si>
  <si>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</si>
  <si>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</si>
  <si>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</si>
  <si>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</si>
  <si>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</si>
  <si>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</si>
  <si>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</si>
  <si>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</si>
  <si>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</si>
  <si>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</si>
  <si>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</si>
  <si>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</si>
  <si>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</si>
  <si>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</si>
  <si>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</si>
  <si>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</si>
  <si>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</si>
  <si>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</si>
  <si>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</si>
  <si>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</si>
  <si>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</si>
  <si>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</si>
  <si>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</si>
  <si>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</si>
  <si>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</si>
  <si>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</si>
  <si>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</si>
  <si>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</si>
  <si>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</si>
  <si>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</si>
  <si>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</si>
  <si>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</si>
  <si>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</si>
  <si>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</si>
  <si>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</si>
  <si>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</si>
  <si>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</si>
  <si>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</si>
  <si>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</si>
  <si>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</si>
  <si>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</si>
  <si>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</si>
  <si>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</si>
  <si>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</si>
  <si>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</si>
  <si>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</si>
  <si>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</si>
  <si>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</si>
  <si>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275313611</t>
  </si>
  <si>
    <t>Základové patky z betonu tř. C 16/20</t>
  </si>
  <si>
    <t>m3</t>
  </si>
  <si>
    <t>CS ÚRS 2022 01</t>
  </si>
  <si>
    <t>4</t>
  </si>
  <si>
    <t>313610673</t>
  </si>
  <si>
    <t>VV</t>
  </si>
  <si>
    <t>suterén základ podepření:</t>
  </si>
  <si>
    <t>0,6*0,6*0,4</t>
  </si>
  <si>
    <t>3</t>
  </si>
  <si>
    <t>Svislé a kompletní konstrukce</t>
  </si>
  <si>
    <t>317168051</t>
  </si>
  <si>
    <t>Překlad keramický vysoký v 238 mm dl 1000 mm</t>
  </si>
  <si>
    <t>kus</t>
  </si>
  <si>
    <t>-1808786016</t>
  </si>
  <si>
    <t>319202112</t>
  </si>
  <si>
    <t>Dodatečná izolace zdiva tl do 300 mm nízkotlakou injektáží silikonovou mikroemulzí</t>
  </si>
  <si>
    <t>m</t>
  </si>
  <si>
    <t>1068785202</t>
  </si>
  <si>
    <t>suterén osová vzdálenost vrtů max.120mm:</t>
  </si>
  <si>
    <t>vodorovná injektáž:</t>
  </si>
  <si>
    <t>0,51+0,84+0,51+1,67+0,51+1,91+0,51+1,05+0,51+0,33+0,4+1,3+0,4+0,5</t>
  </si>
  <si>
    <t>0,62+0,62+2,4+2,39+0,97</t>
  </si>
  <si>
    <t>plošná v řadách á 0,120m:</t>
  </si>
  <si>
    <t>(0,5+0,5)*(2,61/0,120)</t>
  </si>
  <si>
    <t>S1:</t>
  </si>
  <si>
    <t>(0,62+0,62+0,6)*(3,96/0,120)</t>
  </si>
  <si>
    <t>mezi sloupy:</t>
  </si>
  <si>
    <t>S1aS2:</t>
  </si>
  <si>
    <t>2,4*(1,53/0,120)</t>
  </si>
  <si>
    <t>S2aS3:</t>
  </si>
  <si>
    <t>2,39*(1,53/0,120)</t>
  </si>
  <si>
    <t>Součet</t>
  </si>
  <si>
    <t>340271001.XLA</t>
  </si>
  <si>
    <t>Zazdívka otvorů v příčkách nebo stěnách pl přes 0,25 do 1 m2 tvárnicemi YTONG TI deska tl. 50 mm</t>
  </si>
  <si>
    <t>m2</t>
  </si>
  <si>
    <t>1735931923</t>
  </si>
  <si>
    <t>5</t>
  </si>
  <si>
    <t>612135101</t>
  </si>
  <si>
    <t>Hrubá výplň rýh ve stěnách maltou jakékoli šířky rýhy</t>
  </si>
  <si>
    <t>2096307750</t>
  </si>
  <si>
    <t>vodorovná injektáž utěsnění vrtů v celé délce stěrkou:</t>
  </si>
  <si>
    <t>Mezisoučet</t>
  </si>
  <si>
    <t>17,95*0,2</t>
  </si>
  <si>
    <t>Vodorovné konstrukce</t>
  </si>
  <si>
    <t>6</t>
  </si>
  <si>
    <t>411351103</t>
  </si>
  <si>
    <t>Zřízení bednění stropů</t>
  </si>
  <si>
    <t>-1544484464</t>
  </si>
  <si>
    <t>zřízení podpěrné konstrukce stropů při osazování hydrantu z obou stran stěny vč. protažení přes zeď:</t>
  </si>
  <si>
    <t xml:space="preserve">podpěrná konstrukce při postupném odbourávání stropu v místě rampy: </t>
  </si>
  <si>
    <t>12</t>
  </si>
  <si>
    <t>7</t>
  </si>
  <si>
    <t>411351104</t>
  </si>
  <si>
    <t>Odstranění bednění stropů</t>
  </si>
  <si>
    <t>284296059</t>
  </si>
  <si>
    <t>8</t>
  </si>
  <si>
    <t>411354313</t>
  </si>
  <si>
    <t>Zřízení podpěrné konstrukce stropů výšky do 4 m tl do 25 cm</t>
  </si>
  <si>
    <t>785624450</t>
  </si>
  <si>
    <t>9</t>
  </si>
  <si>
    <t>411354314</t>
  </si>
  <si>
    <t>Odstranění podpěrné konstrukce stropů výšky do 4 m tl do 25 cm</t>
  </si>
  <si>
    <t>1160045668</t>
  </si>
  <si>
    <t>10</t>
  </si>
  <si>
    <t>953946122</t>
  </si>
  <si>
    <t>Montáž atypických ocelových kcí hmotnosti přes 1 do 2,5 t z profilů hmotnosti přes 13 do 30 kg/m</t>
  </si>
  <si>
    <t>t</t>
  </si>
  <si>
    <t>-891102022</t>
  </si>
  <si>
    <t>11</t>
  </si>
  <si>
    <t>M</t>
  </si>
  <si>
    <t>O</t>
  </si>
  <si>
    <t>Hlavní materiál na výrobu ocelové konstrukce rampy</t>
  </si>
  <si>
    <t>2064749181</t>
  </si>
  <si>
    <t>viz tabulka 20%:</t>
  </si>
  <si>
    <t>0,471*1,2</t>
  </si>
  <si>
    <t>MM</t>
  </si>
  <si>
    <t>Spojovací a montážní materiál pro kompletaci, kotvení a spojení prvků ocelové konstrukce (šrouby, matky atp.)</t>
  </si>
  <si>
    <t>1743755911</t>
  </si>
  <si>
    <t>13</t>
  </si>
  <si>
    <t>411354204</t>
  </si>
  <si>
    <t>Bednění stropů ztracené z hraněných trapézových vln v 45 mm plech lesklý tl 0,88 mm</t>
  </si>
  <si>
    <t>CS ÚRS 2021 02</t>
  </si>
  <si>
    <t>1731880858</t>
  </si>
  <si>
    <t>2,2*1,78</t>
  </si>
  <si>
    <t>1,5*2,36</t>
  </si>
  <si>
    <t>2,7*2,36</t>
  </si>
  <si>
    <t>Úpravy povrchů, podlahy a osazování výplní</t>
  </si>
  <si>
    <t>14</t>
  </si>
  <si>
    <t>612321141</t>
  </si>
  <si>
    <t>Vápenocementová omítka štuková dvouvrstvá vnitřních stěn nanášená ručně</t>
  </si>
  <si>
    <t>-670302625</t>
  </si>
  <si>
    <t>1.NP:</t>
  </si>
  <si>
    <t>nad soklem místní oprava a v místech vybourané části stropu:</t>
  </si>
  <si>
    <t>1,99*0,4*2</t>
  </si>
  <si>
    <t>1,5*1,4*2</t>
  </si>
  <si>
    <t>1,5*1*2</t>
  </si>
  <si>
    <t>ostatní drobné opravy:</t>
  </si>
  <si>
    <t>kolem vyměněných dveří:</t>
  </si>
  <si>
    <t>(2*2+1)*0,5*2</t>
  </si>
  <si>
    <t>612325223</t>
  </si>
  <si>
    <t>Vápenocementová štuková omítka malých ploch přes 0,25 do 1 m2 na stěnách</t>
  </si>
  <si>
    <t>-451222436</t>
  </si>
  <si>
    <t>zaomítání překladů a hydrantové skříně:</t>
  </si>
  <si>
    <t>2+2</t>
  </si>
  <si>
    <t>16</t>
  </si>
  <si>
    <t>612325419</t>
  </si>
  <si>
    <t xml:space="preserve">Oprava vnitřní vápenocementové hladké omítky stěn v rozsahu plochy přes 30 do 50 %  s celoplošným přeštukováním</t>
  </si>
  <si>
    <t>-1525080991</t>
  </si>
  <si>
    <t>oprava po osazení překladů a hydrantové skříně:</t>
  </si>
  <si>
    <t>1*3*2</t>
  </si>
  <si>
    <t>17</t>
  </si>
  <si>
    <t>612326191</t>
  </si>
  <si>
    <t>Příplatek k sanační jednovrstvé omítce vnitřních stěn za každých dalších 5 mm tloušťky přes 20 mm ručně</t>
  </si>
  <si>
    <t>-303164107</t>
  </si>
  <si>
    <t>18</t>
  </si>
  <si>
    <t>612328131</t>
  </si>
  <si>
    <t>Potažení vnitřních stěn sanačním štukem tloušťky do 3 mm</t>
  </si>
  <si>
    <t>-1633757336</t>
  </si>
  <si>
    <t>19</t>
  </si>
  <si>
    <t>612821011.R</t>
  </si>
  <si>
    <t>Sanační podhoz před prováděním sanačních omítek</t>
  </si>
  <si>
    <t>-1969861644</t>
  </si>
  <si>
    <t>stěny suterénu 100%:</t>
  </si>
  <si>
    <t>S.01:</t>
  </si>
  <si>
    <t>(2,29+0,51+0,84+0,51+1,67+0,51+1,91+0,51+1,05+0,51+0,33+0,4+1,2+0,4+0,5+2,29)*2,61</t>
  </si>
  <si>
    <t>-1*1,97</t>
  </si>
  <si>
    <t>sloupy:</t>
  </si>
  <si>
    <t>(0,61+0,61+0,62)*2,61</t>
  </si>
  <si>
    <t>(0,6+0,61+0,6)*2*4,34</t>
  </si>
  <si>
    <t>(0,6+0,62)*4,34</t>
  </si>
  <si>
    <t>stěna mezi sloupy S.02:</t>
  </si>
  <si>
    <t>2,4*1,53</t>
  </si>
  <si>
    <t>2,39*1,53</t>
  </si>
  <si>
    <t>0,97*1,53</t>
  </si>
  <si>
    <t>20</t>
  </si>
  <si>
    <t>612326121</t>
  </si>
  <si>
    <t>Sanační omítka jednovrstvá vnitřních stěn nanášená ručně</t>
  </si>
  <si>
    <t>26195516</t>
  </si>
  <si>
    <t>612821031</t>
  </si>
  <si>
    <t>Vnitřní vyrovnávací sanační omítka prováděná ručně-podkladní do 20mm</t>
  </si>
  <si>
    <t>115675962</t>
  </si>
  <si>
    <t>22</t>
  </si>
  <si>
    <t>631311115</t>
  </si>
  <si>
    <t>Mazanina tl přes 50 do 80 mm z betonu prostého bez zvýšených nároků na prostředí tř. C 20/25</t>
  </si>
  <si>
    <t>573216891</t>
  </si>
  <si>
    <t>13,828*0,04</t>
  </si>
  <si>
    <t>23</t>
  </si>
  <si>
    <t>631311135</t>
  </si>
  <si>
    <t>Mazanina tl přes 120 do 240 mm z betonu prostého bez zvýšených nároků na prostředí tř. C 20/25</t>
  </si>
  <si>
    <t>1858365778</t>
  </si>
  <si>
    <t>1,87*2,36</t>
  </si>
  <si>
    <t>Ostatní konstrukce a práce, bourání</t>
  </si>
  <si>
    <t>24</t>
  </si>
  <si>
    <t>949101112</t>
  </si>
  <si>
    <t>Lešení pomocné pro objekty pozemních staveb s lešeňovou podlahou v do 3,5 m zatížení do 150 kg/m2</t>
  </si>
  <si>
    <t>1761862721</t>
  </si>
  <si>
    <t>suterén:</t>
  </si>
  <si>
    <t>S02 z části:</t>
  </si>
  <si>
    <t>7,7*3</t>
  </si>
  <si>
    <t>25</t>
  </si>
  <si>
    <t>952901111</t>
  </si>
  <si>
    <t>Vyčištění budov bytové a občanské výstavby při výšce podlaží do 4 m</t>
  </si>
  <si>
    <t>-879709701</t>
  </si>
  <si>
    <t>3,63*2,73</t>
  </si>
  <si>
    <t>3,005*2,36</t>
  </si>
  <si>
    <t>4,835*1,78</t>
  </si>
  <si>
    <t>komunikační trasy:</t>
  </si>
  <si>
    <t>100</t>
  </si>
  <si>
    <t>26</t>
  </si>
  <si>
    <t>961055111</t>
  </si>
  <si>
    <t>Bourání základů ze ŽB</t>
  </si>
  <si>
    <t>-253903064</t>
  </si>
  <si>
    <t>pod schodištěm:</t>
  </si>
  <si>
    <t>0,67*1,8*2,36</t>
  </si>
  <si>
    <t>27</t>
  </si>
  <si>
    <t>963012510</t>
  </si>
  <si>
    <t>Bourání stropů z ŽB desek š do 300 mm tl do 140 mm</t>
  </si>
  <si>
    <t>1396596226</t>
  </si>
  <si>
    <t>3,005*2,36*0,15</t>
  </si>
  <si>
    <t>2,13*(2,36-0,58)*0,15</t>
  </si>
  <si>
    <t>28</t>
  </si>
  <si>
    <t>963014949</t>
  </si>
  <si>
    <t>Bourání prefabrikovaných ŽB schodnic</t>
  </si>
  <si>
    <t>536432273</t>
  </si>
  <si>
    <t>2,36*3</t>
  </si>
  <si>
    <t>29</t>
  </si>
  <si>
    <t>965042221</t>
  </si>
  <si>
    <t xml:space="preserve">Bourání mazanin betonových  tl přes 100 mm pl do 1 m2</t>
  </si>
  <si>
    <t>1669995707</t>
  </si>
  <si>
    <t>vybourání podlahy v S.01 pro základ sloupku:</t>
  </si>
  <si>
    <t>+koef.ztíž.práce +50%</t>
  </si>
  <si>
    <t>0,144*1,5</t>
  </si>
  <si>
    <t>30</t>
  </si>
  <si>
    <t>965043441</t>
  </si>
  <si>
    <t>Bourání podkladů pod dlažby betonových s potěrem nebo teracem tl do 150 mm pl přes 4 m2</t>
  </si>
  <si>
    <t>625177034</t>
  </si>
  <si>
    <t>vybourání betonové mazaniny s příp.násypem:</t>
  </si>
  <si>
    <t>3,005*2,36*0,14</t>
  </si>
  <si>
    <t>2,13*(2,36-0,58)*0,14</t>
  </si>
  <si>
    <t>31</t>
  </si>
  <si>
    <t>965081213</t>
  </si>
  <si>
    <t>Bourání podlah z dlaždic keramických nebo xylolitových tl do 10 mm plochy přes 1 m2</t>
  </si>
  <si>
    <t>-437363437</t>
  </si>
  <si>
    <t>X.01:</t>
  </si>
  <si>
    <t>2,13*1,78</t>
  </si>
  <si>
    <t>0,93*0,945</t>
  </si>
  <si>
    <t>32</t>
  </si>
  <si>
    <t>965081611</t>
  </si>
  <si>
    <t>Odsekání soklíků rovných</t>
  </si>
  <si>
    <t>-1714205595</t>
  </si>
  <si>
    <t>2,13+0,58+3,005+1,27+0,945</t>
  </si>
  <si>
    <t>2,13+3,005+0,945+0,56</t>
  </si>
  <si>
    <t>33</t>
  </si>
  <si>
    <t>968072455</t>
  </si>
  <si>
    <t>Vybourání kovových dveřních zárubní pl do 2 m2</t>
  </si>
  <si>
    <t>-150860519</t>
  </si>
  <si>
    <t>pozn9:</t>
  </si>
  <si>
    <t>0,8*2</t>
  </si>
  <si>
    <t>34</t>
  </si>
  <si>
    <t>971033541</t>
  </si>
  <si>
    <t>Vybourání otvorů ve zdivu cihelném pl do 1 m2 na MVC nebo MV tl do 300 mm</t>
  </si>
  <si>
    <t>-923382040</t>
  </si>
  <si>
    <t>0,8*0,8*0,3</t>
  </si>
  <si>
    <t>pro překlady:</t>
  </si>
  <si>
    <t>1*0,25*0,3</t>
  </si>
  <si>
    <t>35</t>
  </si>
  <si>
    <t>973031344</t>
  </si>
  <si>
    <t>Vysekání kapes ve zdivu cihelném na MV nebo MVC pl do 0,25 m2 hl do 150 mm</t>
  </si>
  <si>
    <t>706768858</t>
  </si>
  <si>
    <t>36</t>
  </si>
  <si>
    <t>977312113</t>
  </si>
  <si>
    <t>Řezání stávajících betonových mazanin vyztužených hl do 150 mm</t>
  </si>
  <si>
    <t>-656346168</t>
  </si>
  <si>
    <t>oddělení stáv podlah od nových:</t>
  </si>
  <si>
    <t>2,7+0,93</t>
  </si>
  <si>
    <t>37</t>
  </si>
  <si>
    <t>977312114</t>
  </si>
  <si>
    <t>Řezání stávajících betonových mazanin vyztužených hl do 200 mm</t>
  </si>
  <si>
    <t>1537315513</t>
  </si>
  <si>
    <t>38</t>
  </si>
  <si>
    <t>978021191</t>
  </si>
  <si>
    <t>Otlučení (osekání) omítek vnitřních stěn v rozsahu do 100 %</t>
  </si>
  <si>
    <t>1971829759</t>
  </si>
  <si>
    <t>39</t>
  </si>
  <si>
    <t>978023411</t>
  </si>
  <si>
    <t>Vyškrabání spár zdiva cihelného mimo komínového</t>
  </si>
  <si>
    <t>-1915750844</t>
  </si>
  <si>
    <t>40</t>
  </si>
  <si>
    <t>985131411.R</t>
  </si>
  <si>
    <t>Očištění ploch stěn, rubu kleneb a podlah stlačeným vzduchem, popř. omytím tl. vodou s ručním dočištěním</t>
  </si>
  <si>
    <t>-999466515</t>
  </si>
  <si>
    <t>otlučené stěny:</t>
  </si>
  <si>
    <t>96,715</t>
  </si>
  <si>
    <t>předpoklad podlah suterénu před opravou:</t>
  </si>
  <si>
    <t>41</t>
  </si>
  <si>
    <t>985221101</t>
  </si>
  <si>
    <t>Doplnění zdiva cihlami do aktivované malty</t>
  </si>
  <si>
    <t>1392769455</t>
  </si>
  <si>
    <t>42</t>
  </si>
  <si>
    <t>985221120</t>
  </si>
  <si>
    <t>Příplatek za objem zdiva do 1 m3 jednotlivě</t>
  </si>
  <si>
    <t>1825030490</t>
  </si>
  <si>
    <t>43</t>
  </si>
  <si>
    <t>985311315</t>
  </si>
  <si>
    <t>Reprofilace rubu kleneb a podlah cementovou sanační maltou tl přes 40 do 50 mm</t>
  </si>
  <si>
    <t>-989675579</t>
  </si>
  <si>
    <t>předpoklad:</t>
  </si>
  <si>
    <t>44</t>
  </si>
  <si>
    <t>985311912</t>
  </si>
  <si>
    <t>Příplatek při reprofilaci sanační maltou za plochu do 10 m2 jednotlivě</t>
  </si>
  <si>
    <t>1199050432</t>
  </si>
  <si>
    <t>45</t>
  </si>
  <si>
    <t>985321112</t>
  </si>
  <si>
    <t>Ochranný nátěr výztuže na cementové bázi rubu kleneb a podlah 1 vrstva tl 1 mm</t>
  </si>
  <si>
    <t>1923633167</t>
  </si>
  <si>
    <t>46</t>
  </si>
  <si>
    <t>985323112</t>
  </si>
  <si>
    <t>Spojovací můstek reprofilovaného betonu na cementové bázi tl 2 mm</t>
  </si>
  <si>
    <t>-2026753264</t>
  </si>
  <si>
    <t>47</t>
  </si>
  <si>
    <t>985323912</t>
  </si>
  <si>
    <t>Příplatek k cenám spojovacího můstku za plochu do 10 m2 jednotlivě</t>
  </si>
  <si>
    <t>-1724736056</t>
  </si>
  <si>
    <t>997</t>
  </si>
  <si>
    <t>Přesun sutě</t>
  </si>
  <si>
    <t>48</t>
  </si>
  <si>
    <t>997013151</t>
  </si>
  <si>
    <t>Vnitrostaveništní doprava suti a vybouraných hmot pro budovy v do 6 m s omezením mechanizace</t>
  </si>
  <si>
    <t>330892790</t>
  </si>
  <si>
    <t>49</t>
  </si>
  <si>
    <t>997013219</t>
  </si>
  <si>
    <t>Příplatek k vnitrostaveništní dopravě suti a vybouraných hmot za zvětšenou dopravu suti ZKD 10 m</t>
  </si>
  <si>
    <t>-1071896473</t>
  </si>
  <si>
    <t>23,563*3 'Přepočtené koeficientem množství</t>
  </si>
  <si>
    <t>50</t>
  </si>
  <si>
    <t>997013501</t>
  </si>
  <si>
    <t>Odvoz suti a vybouraných hmot na skládku nebo meziskládku do 1 km se složením</t>
  </si>
  <si>
    <t>1112107430</t>
  </si>
  <si>
    <t>51</t>
  </si>
  <si>
    <t>997013509</t>
  </si>
  <si>
    <t>Příplatek k odvozu suti a vybouraných hmot na skládku ZKD 1 km přes 1 km</t>
  </si>
  <si>
    <t>-1891250349</t>
  </si>
  <si>
    <t>52</t>
  </si>
  <si>
    <t>997013831</t>
  </si>
  <si>
    <t>Poplatek za uložení na skládce (skládkovné) stavebního odpadu směsného kód odpadu 170 904</t>
  </si>
  <si>
    <t>1304427452</t>
  </si>
  <si>
    <t>998</t>
  </si>
  <si>
    <t>Přesun hmot</t>
  </si>
  <si>
    <t>53</t>
  </si>
  <si>
    <t>998011001</t>
  </si>
  <si>
    <t>Přesun hmot pro budovy zděné v do 6 m</t>
  </si>
  <si>
    <t>126547344</t>
  </si>
  <si>
    <t>54</t>
  </si>
  <si>
    <t>998011014</t>
  </si>
  <si>
    <t>Příplatek k přesunu hmot pro budovy zděné za zvětšený přesun do 500 m</t>
  </si>
  <si>
    <t>2038448109</t>
  </si>
  <si>
    <t>PSV</t>
  </si>
  <si>
    <t>Práce a dodávky PSV</t>
  </si>
  <si>
    <t>711</t>
  </si>
  <si>
    <t>Izolace proti vodě, vlhkosti a plynům</t>
  </si>
  <si>
    <t>55</t>
  </si>
  <si>
    <t>711131111</t>
  </si>
  <si>
    <t>Provedení izolace proti zemní vlhkosti pásy na sucho samolepící vodovné</t>
  </si>
  <si>
    <t>290126870</t>
  </si>
  <si>
    <t>13,828</t>
  </si>
  <si>
    <t>56</t>
  </si>
  <si>
    <t>62866281</t>
  </si>
  <si>
    <t>pás asfaltový samolepicí modifikovaný SBS tl 3,0mm s vložkou ze skleněné tkaniny se spalitelnou fólií nebo jemnozrnným minerálním posypem nebo textilií na horním povrchu</t>
  </si>
  <si>
    <t>1546554682</t>
  </si>
  <si>
    <t>13,828*1,2</t>
  </si>
  <si>
    <t>713</t>
  </si>
  <si>
    <t>Izolace tepelné</t>
  </si>
  <si>
    <t>57</t>
  </si>
  <si>
    <t>713121111</t>
  </si>
  <si>
    <t>Montáž izolace tepelné podlah deskami lepených lepidlem 1 vrstva</t>
  </si>
  <si>
    <t>1907214129</t>
  </si>
  <si>
    <t>58</t>
  </si>
  <si>
    <t>63141432</t>
  </si>
  <si>
    <t>deska tepelně izolační minerální plovoucích podlah max. λ=0,036 tl 30mm</t>
  </si>
  <si>
    <t>1027203942</t>
  </si>
  <si>
    <t>16,594*1,02 'Přepočtené koeficientem množství</t>
  </si>
  <si>
    <t>59</t>
  </si>
  <si>
    <t>713121211</t>
  </si>
  <si>
    <t>Montáž izolace tepelné podlah volně kladenými okrajovými pásky</t>
  </si>
  <si>
    <t>1302642370</t>
  </si>
  <si>
    <t>2,7+1,5+2,2+2,2+0,58+1,5+2,7+2,36+1,78</t>
  </si>
  <si>
    <t>60</t>
  </si>
  <si>
    <t>59030100</t>
  </si>
  <si>
    <t>páska dilatační obvodová</t>
  </si>
  <si>
    <t>1400133684</t>
  </si>
  <si>
    <t>17,52*1,2</t>
  </si>
  <si>
    <t>61</t>
  </si>
  <si>
    <t>998713101</t>
  </si>
  <si>
    <t>Přesun hmot tonážní pro izolace tepelné v objektech v do 6 m</t>
  </si>
  <si>
    <t>1973357800</t>
  </si>
  <si>
    <t>722</t>
  </si>
  <si>
    <t>Zdravotechnika - vnitřní vodovod</t>
  </si>
  <si>
    <t>62</t>
  </si>
  <si>
    <t>722140122</t>
  </si>
  <si>
    <t>Potrubí vodovodní ocelové z ušlechtilé oceli spojované lisováním D 108x2,5 mm</t>
  </si>
  <si>
    <t>2109857046</t>
  </si>
  <si>
    <t>63</t>
  </si>
  <si>
    <t>722254126</t>
  </si>
  <si>
    <t>Hydrantový systém D 25 zapuštěná viz. TZ vč. osazení</t>
  </si>
  <si>
    <t>soubor</t>
  </si>
  <si>
    <t>109416902</t>
  </si>
  <si>
    <t>64</t>
  </si>
  <si>
    <t>998722101</t>
  </si>
  <si>
    <t>Přesun hmot tonážní pro vnitřní vodovod v objektech v do 6 m</t>
  </si>
  <si>
    <t>899620956</t>
  </si>
  <si>
    <t>725</t>
  </si>
  <si>
    <t>Zdravotechnika - zařizovací předměty</t>
  </si>
  <si>
    <t>65</t>
  </si>
  <si>
    <t>725210821</t>
  </si>
  <si>
    <t>Demontáž umyvadel bez výtokových armatur</t>
  </si>
  <si>
    <t>-202841982</t>
  </si>
  <si>
    <t>66</t>
  </si>
  <si>
    <t>725219101</t>
  </si>
  <si>
    <t>Montáž umyvadla připevněného na konzoly</t>
  </si>
  <si>
    <t>-330095060</t>
  </si>
  <si>
    <t>67</t>
  </si>
  <si>
    <t>998725101</t>
  </si>
  <si>
    <t>Přesun hmot tonážní pro zařizovací předměty v objektech v do 6 m</t>
  </si>
  <si>
    <t>-1287936180</t>
  </si>
  <si>
    <t>741</t>
  </si>
  <si>
    <t>Elektroinstalace - silnoproud</t>
  </si>
  <si>
    <t>68</t>
  </si>
  <si>
    <t>KR01</t>
  </si>
  <si>
    <t>D+M Lišta vkládací LV 40x20, vč. příslušenství</t>
  </si>
  <si>
    <t>553683756</t>
  </si>
  <si>
    <t>69</t>
  </si>
  <si>
    <t>KR02</t>
  </si>
  <si>
    <t>D+M krabice rozvodná KU 68-1901</t>
  </si>
  <si>
    <t>ks</t>
  </si>
  <si>
    <t>1481990613</t>
  </si>
  <si>
    <t>70</t>
  </si>
  <si>
    <t>KR03</t>
  </si>
  <si>
    <t>D+M krabice rozvodná KU 68-1903 s víčkem a svorkovnicí</t>
  </si>
  <si>
    <t>1808053503</t>
  </si>
  <si>
    <t>71</t>
  </si>
  <si>
    <t>KR04</t>
  </si>
  <si>
    <t>D+M krabice rozbočovací FD 12 L, plastová, s naklap. víčkem, 12x2,5mm2</t>
  </si>
  <si>
    <t>-1022189028</t>
  </si>
  <si>
    <t>72</t>
  </si>
  <si>
    <t>KR05</t>
  </si>
  <si>
    <t>D+M kabel CYKY -J 3x1,5mm</t>
  </si>
  <si>
    <t>1635486253</t>
  </si>
  <si>
    <t>73</t>
  </si>
  <si>
    <t>KR06</t>
  </si>
  <si>
    <t>D+M kabel CYKY -J 3x2,5mm</t>
  </si>
  <si>
    <t>-1081842992</t>
  </si>
  <si>
    <t>74</t>
  </si>
  <si>
    <t>KR07</t>
  </si>
  <si>
    <t>Demontážní práce elektro</t>
  </si>
  <si>
    <t>hod</t>
  </si>
  <si>
    <t>-918764947</t>
  </si>
  <si>
    <t>75</t>
  </si>
  <si>
    <t>KR08</t>
  </si>
  <si>
    <t>D+M kotva segmentová ocelová narážecí Zn velikost M8</t>
  </si>
  <si>
    <t>-436645674</t>
  </si>
  <si>
    <t>76</t>
  </si>
  <si>
    <t>KR09</t>
  </si>
  <si>
    <t>D+M závitová tyč pozinkovaná M8</t>
  </si>
  <si>
    <t>1338154994</t>
  </si>
  <si>
    <t>77</t>
  </si>
  <si>
    <t>KR10</t>
  </si>
  <si>
    <t>Demontáž stávajícího Mars žlabu 250/100</t>
  </si>
  <si>
    <t>-1627564127</t>
  </si>
  <si>
    <t>78</t>
  </si>
  <si>
    <t>KR11</t>
  </si>
  <si>
    <t>Drobný materiál (sádra, vruty, hmoždinky, pásky)</t>
  </si>
  <si>
    <t>1672385620</t>
  </si>
  <si>
    <t>79</t>
  </si>
  <si>
    <t>SV</t>
  </si>
  <si>
    <t>Koordinační práce s investorem</t>
  </si>
  <si>
    <t>-1682317424</t>
  </si>
  <si>
    <t>80</t>
  </si>
  <si>
    <t>SV01</t>
  </si>
  <si>
    <t>D+M svítidlo zářivkové s předřadníkem 2x36w</t>
  </si>
  <si>
    <t>-1622922433</t>
  </si>
  <si>
    <t>81</t>
  </si>
  <si>
    <t>SV02</t>
  </si>
  <si>
    <t>D+M trubce 36W</t>
  </si>
  <si>
    <t>1618833303</t>
  </si>
  <si>
    <t>82</t>
  </si>
  <si>
    <t>SV03</t>
  </si>
  <si>
    <t>D+M vypínač č.6 pod omítku</t>
  </si>
  <si>
    <t>1782993418</t>
  </si>
  <si>
    <t>83</t>
  </si>
  <si>
    <t>SV04</t>
  </si>
  <si>
    <t>D+M kryt jednoduchý bílý</t>
  </si>
  <si>
    <t>-640644989</t>
  </si>
  <si>
    <t>84</t>
  </si>
  <si>
    <t>SV05</t>
  </si>
  <si>
    <t>D+M rámeček bílý</t>
  </si>
  <si>
    <t>994714153</t>
  </si>
  <si>
    <t>85</t>
  </si>
  <si>
    <t>SV06</t>
  </si>
  <si>
    <t>Ukončení vodičů</t>
  </si>
  <si>
    <t>-1035487456</t>
  </si>
  <si>
    <t>86</t>
  </si>
  <si>
    <t>SV07</t>
  </si>
  <si>
    <t>Drobný instalační materiál (příchytky, matice, šroubky, izol.páska)</t>
  </si>
  <si>
    <t>1421832090</t>
  </si>
  <si>
    <t>87</t>
  </si>
  <si>
    <t>SV09</t>
  </si>
  <si>
    <t>Ekologická likvidace odpadu elektro</t>
  </si>
  <si>
    <t>1170780331</t>
  </si>
  <si>
    <t>88</t>
  </si>
  <si>
    <t>SV10</t>
  </si>
  <si>
    <t>Revize elektro</t>
  </si>
  <si>
    <t>-1729588014</t>
  </si>
  <si>
    <t>89</t>
  </si>
  <si>
    <t>ZPEL01</t>
  </si>
  <si>
    <t>Vysekání rýh v cihelných zdech hl. do 30mm š do 30mm</t>
  </si>
  <si>
    <t>563330270</t>
  </si>
  <si>
    <t>90</t>
  </si>
  <si>
    <t>ZPEL02</t>
  </si>
  <si>
    <t>Vysekání rýh v cihelných zdech hl do 50mm š do 70 mm</t>
  </si>
  <si>
    <t>-662940857</t>
  </si>
  <si>
    <t>91</t>
  </si>
  <si>
    <t>ZPEL03</t>
  </si>
  <si>
    <t>Vysekání kapes ve zdivu cihelném do 100x100x50mm</t>
  </si>
  <si>
    <t>-2126435353</t>
  </si>
  <si>
    <t>92</t>
  </si>
  <si>
    <t>ZPEL04</t>
  </si>
  <si>
    <t>Osazení hmoždinky 8 mm beton</t>
  </si>
  <si>
    <t>638675075</t>
  </si>
  <si>
    <t>93</t>
  </si>
  <si>
    <t>ZPEL05</t>
  </si>
  <si>
    <t>Vyplnění a omítnutí drážky</t>
  </si>
  <si>
    <t>980565088</t>
  </si>
  <si>
    <t>762</t>
  </si>
  <si>
    <t>Konstrukce tesařské</t>
  </si>
  <si>
    <t>94</t>
  </si>
  <si>
    <t>762512255</t>
  </si>
  <si>
    <t>Montáž podlahové kce podkladové z desek dřevotřískových kotvením do betonového podkladu</t>
  </si>
  <si>
    <t>-1683018184</t>
  </si>
  <si>
    <t>13,828*2</t>
  </si>
  <si>
    <t>95</t>
  </si>
  <si>
    <t>60722252</t>
  </si>
  <si>
    <t>deska dřevotřísková surová 2070x2800mm tl 12mm</t>
  </si>
  <si>
    <t>632611091</t>
  </si>
  <si>
    <t>27,656*1,2</t>
  </si>
  <si>
    <t>33,187*1,08 'Přepočtené koeficientem množství</t>
  </si>
  <si>
    <t>96</t>
  </si>
  <si>
    <t>762595001</t>
  </si>
  <si>
    <t>Spojovací prostředky pro položení dřevěných podlah</t>
  </si>
  <si>
    <t>1992119291</t>
  </si>
  <si>
    <t>97</t>
  </si>
  <si>
    <t>998762101</t>
  </si>
  <si>
    <t>Přesun hmot tonážní pro kce tesařské v objektech v do 6 m</t>
  </si>
  <si>
    <t>-1383404009</t>
  </si>
  <si>
    <t>766</t>
  </si>
  <si>
    <t>Konstrukce truhlářské</t>
  </si>
  <si>
    <t>98</t>
  </si>
  <si>
    <t>766660001</t>
  </si>
  <si>
    <t>Montáž dveřních křídel otvíravých 1křídlových š do 0,8 m do ocelové zárubně</t>
  </si>
  <si>
    <t>-1154976737</t>
  </si>
  <si>
    <t>99</t>
  </si>
  <si>
    <t>61160188</t>
  </si>
  <si>
    <t>dveře dřevěné vnitřní hladké plné 1křídlové standardní provedení 80x197cm</t>
  </si>
  <si>
    <t>-1370849961</t>
  </si>
  <si>
    <t>766660722</t>
  </si>
  <si>
    <t>Montáž dveřního kování - zámku</t>
  </si>
  <si>
    <t>-507718672</t>
  </si>
  <si>
    <t>101</t>
  </si>
  <si>
    <t>54924000</t>
  </si>
  <si>
    <t xml:space="preserve">zámek stavební zadlabací </t>
  </si>
  <si>
    <t>155594216</t>
  </si>
  <si>
    <t>102</t>
  </si>
  <si>
    <t>54914610</t>
  </si>
  <si>
    <t>kování vrchní dveřní klika včetně rozet a montážního materiálu</t>
  </si>
  <si>
    <t>1748783542</t>
  </si>
  <si>
    <t>103</t>
  </si>
  <si>
    <t>766662811</t>
  </si>
  <si>
    <t>Demontáž dveřních prahů u dveří jednokřídlových</t>
  </si>
  <si>
    <t>-877044269</t>
  </si>
  <si>
    <t>104</t>
  </si>
  <si>
    <t>766691914</t>
  </si>
  <si>
    <t>Vyvěšení nebo zavěšení dřevěných křídel dveří pl do 2 m2</t>
  </si>
  <si>
    <t>-220010050</t>
  </si>
  <si>
    <t>105</t>
  </si>
  <si>
    <t>766695212</t>
  </si>
  <si>
    <t>Montáž truhlářských prahů dveří jednokřídlových š do 10 cm</t>
  </si>
  <si>
    <t>1425724613</t>
  </si>
  <si>
    <t>106</t>
  </si>
  <si>
    <t>61187156</t>
  </si>
  <si>
    <t>práh dveřní dřevěný dubový tl 20mm dl 820mm š 100mm</t>
  </si>
  <si>
    <t>1869218524</t>
  </si>
  <si>
    <t>107</t>
  </si>
  <si>
    <t>766825821</t>
  </si>
  <si>
    <t>Demontáž truhlářských vestavěných skříní dvoukřídlových</t>
  </si>
  <si>
    <t>-1157999149</t>
  </si>
  <si>
    <t>108</t>
  </si>
  <si>
    <t>998766101</t>
  </si>
  <si>
    <t>Přesun hmot tonážní pro kce truhlářské v objektech v do 6 m</t>
  </si>
  <si>
    <t>467516387</t>
  </si>
  <si>
    <t>767</t>
  </si>
  <si>
    <t>Konstrukce zámečnické</t>
  </si>
  <si>
    <t>109</t>
  </si>
  <si>
    <t>642944121</t>
  </si>
  <si>
    <t>Osazování ocelových zárubní dodatečné pl do 2,5 m2</t>
  </si>
  <si>
    <t>1591883569</t>
  </si>
  <si>
    <t>110</t>
  </si>
  <si>
    <t>767161813</t>
  </si>
  <si>
    <t>Demontáž zábradlí rovného nerozebíratelného hmotnosti 1 m zábradlí do 20 kg do suti</t>
  </si>
  <si>
    <t>-285589592</t>
  </si>
  <si>
    <t>2,5</t>
  </si>
  <si>
    <t>0,97*2</t>
  </si>
  <si>
    <t>2,39*2</t>
  </si>
  <si>
    <t>2,4*2</t>
  </si>
  <si>
    <t>111</t>
  </si>
  <si>
    <t>767996801</t>
  </si>
  <si>
    <t>Demontáž atypických zámečnických konstrukcí rozebráním hm jednotlivých dílů do 50 kg</t>
  </si>
  <si>
    <t>kg</t>
  </si>
  <si>
    <t>1520521263</t>
  </si>
  <si>
    <t>demontáž hydrantu:</t>
  </si>
  <si>
    <t>schodiště suterén pro repasi:</t>
  </si>
  <si>
    <t>112</t>
  </si>
  <si>
    <t>Z1</t>
  </si>
  <si>
    <t>Dodávka a montáž nerezového zábradlí 2755x900 dle tabulky PSV vč. kotvícího materiálu do podlahy</t>
  </si>
  <si>
    <t>-1616594976</t>
  </si>
  <si>
    <t>113</t>
  </si>
  <si>
    <t>Z2</t>
  </si>
  <si>
    <t>Dodávka a montáž nerezového madla 2880 vč. kotvícího materiálu</t>
  </si>
  <si>
    <t>-1012030064</t>
  </si>
  <si>
    <t>114</t>
  </si>
  <si>
    <t>Z3</t>
  </si>
  <si>
    <t>Dodávka a montáž kovového zábradlí 6200x900 dle tabulky PSV vč. kotvícího materiálu do podlahy</t>
  </si>
  <si>
    <t>1829450178</t>
  </si>
  <si>
    <t>115</t>
  </si>
  <si>
    <t>Z4M</t>
  </si>
  <si>
    <t>Zpětná montáž ocelového schodiště vč. ukotvení a navaření zábradlí k novému</t>
  </si>
  <si>
    <t>612773436</t>
  </si>
  <si>
    <t>116</t>
  </si>
  <si>
    <t>Z4R</t>
  </si>
  <si>
    <t>Repase kovového schodiště, obroušení, nátěr dle tabulky PSV</t>
  </si>
  <si>
    <t>1938908792</t>
  </si>
  <si>
    <t>117</t>
  </si>
  <si>
    <t>55331130</t>
  </si>
  <si>
    <t>zárubeň ocelová pro běžné zdění hranatý profil 125 800 L/P</t>
  </si>
  <si>
    <t>-613764456</t>
  </si>
  <si>
    <t>118</t>
  </si>
  <si>
    <t>998767101</t>
  </si>
  <si>
    <t>Přesun hmot tonážní pro zámečnické konstrukce v objektech v do 6 m</t>
  </si>
  <si>
    <t>-1001001947</t>
  </si>
  <si>
    <t>771</t>
  </si>
  <si>
    <t>Podlahy z dlaždic</t>
  </si>
  <si>
    <t>119</t>
  </si>
  <si>
    <t>771111011</t>
  </si>
  <si>
    <t>Vysátí podkladu před pokládkou dlažby</t>
  </si>
  <si>
    <t>-2126854225</t>
  </si>
  <si>
    <t>120</t>
  </si>
  <si>
    <t>771121011</t>
  </si>
  <si>
    <t>Nátěr penetrační na podlahu</t>
  </si>
  <si>
    <t>864607824</t>
  </si>
  <si>
    <t>121</t>
  </si>
  <si>
    <t>771474113</t>
  </si>
  <si>
    <t>Montáž soklů z dlaždic keramických rovných flexibilní lepidlo v přes 90 do 120 mm</t>
  </si>
  <si>
    <t>1142018383</t>
  </si>
  <si>
    <t>122</t>
  </si>
  <si>
    <t>59761278</t>
  </si>
  <si>
    <t>sokl -dlažba keramická hutná hladká do interiéru 100x100mm</t>
  </si>
  <si>
    <t>-2070506756</t>
  </si>
  <si>
    <t>3/0,1*1,1</t>
  </si>
  <si>
    <t>123</t>
  </si>
  <si>
    <t>771531101</t>
  </si>
  <si>
    <t>Příplatek k cenám montáže podlahy z dlaždic cihelných za provádění plochy do 5 m2</t>
  </si>
  <si>
    <t>1777591929</t>
  </si>
  <si>
    <t>124</t>
  </si>
  <si>
    <t>771574262</t>
  </si>
  <si>
    <t>Montáž podlah keramických velkoformát pro mechanické zatížení protiskluzných lepených flexibilním lepidlem přes 4 do 6 ks/m2</t>
  </si>
  <si>
    <t>568521624</t>
  </si>
  <si>
    <t>125</t>
  </si>
  <si>
    <t>59761409</t>
  </si>
  <si>
    <t>dlažba keramická slinutá protiskluzná do interiéru i exteriéru pro vysoké mechanické namáhání přes 9 do 12ks/m2</t>
  </si>
  <si>
    <t>-775114371</t>
  </si>
  <si>
    <t>2*1,2</t>
  </si>
  <si>
    <t>2,4*1,15 'Přepočtené koeficientem množství</t>
  </si>
  <si>
    <t>126</t>
  </si>
  <si>
    <t>771591184</t>
  </si>
  <si>
    <t>Podlahy pracnější řezání keramických dlaždic rovné</t>
  </si>
  <si>
    <t>1703621712</t>
  </si>
  <si>
    <t>127</t>
  </si>
  <si>
    <t>771592011</t>
  </si>
  <si>
    <t>Čištění vnitřních ploch podlah nebo schodišť po položení dlažby chemickými prostředky</t>
  </si>
  <si>
    <t>-1875011532</t>
  </si>
  <si>
    <t>128</t>
  </si>
  <si>
    <t>998771101</t>
  </si>
  <si>
    <t>Přesun hmot tonážní pro podlahy z dlaždic v objektech v do 6 m</t>
  </si>
  <si>
    <t>-467569082</t>
  </si>
  <si>
    <t>776</t>
  </si>
  <si>
    <t>Podlahy povlakové</t>
  </si>
  <si>
    <t>129</t>
  </si>
  <si>
    <t>776221111</t>
  </si>
  <si>
    <t>Lepení pásů z PVC standardním lepidlem</t>
  </si>
  <si>
    <t>208367771</t>
  </si>
  <si>
    <t>130</t>
  </si>
  <si>
    <t>28411141</t>
  </si>
  <si>
    <t>Dodávka PVC - dle popisu v TZ</t>
  </si>
  <si>
    <t>1036472596</t>
  </si>
  <si>
    <t>(např. Surestep Steel R10)</t>
  </si>
  <si>
    <t>celková tl. 2mm</t>
  </si>
  <si>
    <t>tl. nášlapné vrstvy 0,7 mm</t>
  </si>
  <si>
    <t>zátěžová třída 34/43</t>
  </si>
  <si>
    <t>odolnost vůči kolečkům ano</t>
  </si>
  <si>
    <t>ohebnost pr.10mm</t>
  </si>
  <si>
    <t>protiskluznost R10/Esf</t>
  </si>
  <si>
    <t>hmotnost 2 750 g/m2</t>
  </si>
  <si>
    <t>barva-dle výběru investora</t>
  </si>
  <si>
    <t>13,828*1,3</t>
  </si>
  <si>
    <t>17,976*1,1 'Přepočtené koeficientem množství</t>
  </si>
  <si>
    <t>131</t>
  </si>
  <si>
    <t>776223111</t>
  </si>
  <si>
    <t>Spoj povlakových podlahovin z PVC svařováním za tepla</t>
  </si>
  <si>
    <t>-403885548</t>
  </si>
  <si>
    <t>132</t>
  </si>
  <si>
    <t>776421111</t>
  </si>
  <si>
    <t>Montáž obvodových lišt lepením</t>
  </si>
  <si>
    <t>798516883</t>
  </si>
  <si>
    <t>2,2+0,58+1,5+2,7+2,7+1,5+2,2</t>
  </si>
  <si>
    <t>133</t>
  </si>
  <si>
    <t>28411010</t>
  </si>
  <si>
    <t>lišta soklová PVC 20x100mm</t>
  </si>
  <si>
    <t>1486802425</t>
  </si>
  <si>
    <t>13,38*1,2</t>
  </si>
  <si>
    <t>134</t>
  </si>
  <si>
    <t>776421312</t>
  </si>
  <si>
    <t>Montáž přechodových šroubovaných lišt</t>
  </si>
  <si>
    <t>714061127</t>
  </si>
  <si>
    <t>2,36+1,78</t>
  </si>
  <si>
    <t>135</t>
  </si>
  <si>
    <t>55343120</t>
  </si>
  <si>
    <t>profil přechodový Al vrtaný 30mm stříbro</t>
  </si>
  <si>
    <t>-1089714942</t>
  </si>
  <si>
    <t>4,14*1,2</t>
  </si>
  <si>
    <t>4,968*1,02 'Přepočtené koeficientem množství</t>
  </si>
  <si>
    <t>136</t>
  </si>
  <si>
    <t>998776101</t>
  </si>
  <si>
    <t>Přesun hmot tonážní pro podlahy povlakové v objektech v do 6 m</t>
  </si>
  <si>
    <t>-1915841887</t>
  </si>
  <si>
    <t>781</t>
  </si>
  <si>
    <t>Dokončovací práce - obklady</t>
  </si>
  <si>
    <t>137</t>
  </si>
  <si>
    <t>781473810</t>
  </si>
  <si>
    <t>Demontáž obkladů z obkladaček keramických lepených</t>
  </si>
  <si>
    <t>1417749461</t>
  </si>
  <si>
    <t>u umyvadla:</t>
  </si>
  <si>
    <t>0,8*1,5</t>
  </si>
  <si>
    <t>138</t>
  </si>
  <si>
    <t>781474112</t>
  </si>
  <si>
    <t>Montáž obkladů vnitřních keramických hladkých přes 9 do 12 ks/m2 lepených flexibilním lepidlem</t>
  </si>
  <si>
    <t>209165707</t>
  </si>
  <si>
    <t>139</t>
  </si>
  <si>
    <t>59761071</t>
  </si>
  <si>
    <t>obklad keramický hladký přes 12 do 19ks/m2</t>
  </si>
  <si>
    <t>1659232079</t>
  </si>
  <si>
    <t>1,44*1,1 'Přepočtené koeficientem množství</t>
  </si>
  <si>
    <t>140</t>
  </si>
  <si>
    <t>781495141</t>
  </si>
  <si>
    <t>Průnik obkladem kruhový do DN 30</t>
  </si>
  <si>
    <t>1828803791</t>
  </si>
  <si>
    <t>141</t>
  </si>
  <si>
    <t>781495211</t>
  </si>
  <si>
    <t>Čištění vnitřních ploch stěn po provedení obkladu chemickými prostředky</t>
  </si>
  <si>
    <t>1930344428</t>
  </si>
  <si>
    <t>142</t>
  </si>
  <si>
    <t>998781101</t>
  </si>
  <si>
    <t>Přesun hmot tonážní pro obklady keramické v objektech v do 6 m</t>
  </si>
  <si>
    <t>1122820081</t>
  </si>
  <si>
    <t>783</t>
  </si>
  <si>
    <t>Dokončovací práce - nátěry</t>
  </si>
  <si>
    <t>143</t>
  </si>
  <si>
    <t>783301313</t>
  </si>
  <si>
    <t>Odmaštění zámečnických konstrukcí ředidlovým odmašťovačem</t>
  </si>
  <si>
    <t>-611137798</t>
  </si>
  <si>
    <t>ocelové zábradlí:</t>
  </si>
  <si>
    <t>6,3*2*1,5</t>
  </si>
  <si>
    <t>144</t>
  </si>
  <si>
    <t>783314101</t>
  </si>
  <si>
    <t>Základní jednonásobný syntetický nátěr zámečnických konstrukcí</t>
  </si>
  <si>
    <t>679779913</t>
  </si>
  <si>
    <t>repasované schodiště:</t>
  </si>
  <si>
    <t>1,6*2*2,5</t>
  </si>
  <si>
    <t>1,6*0,4*4</t>
  </si>
  <si>
    <t>1,6*0,9*2*1,5</t>
  </si>
  <si>
    <t>rezerva složitá konstrukce:</t>
  </si>
  <si>
    <t>zárubeň:</t>
  </si>
  <si>
    <t>(2*2+1,2)*0,4*1,5</t>
  </si>
  <si>
    <t>145</t>
  </si>
  <si>
    <t>783317101</t>
  </si>
  <si>
    <t>Krycí jednonásobný syntetický standardní nátěr zámečnických konstrukcí</t>
  </si>
  <si>
    <t>-171481691</t>
  </si>
  <si>
    <t>784</t>
  </si>
  <si>
    <t>Dokončovací práce - malby a tapety</t>
  </si>
  <si>
    <t>146</t>
  </si>
  <si>
    <t>784111001</t>
  </si>
  <si>
    <t>Oprášení (ometení ) podkladu v místnostech výšky do 3,80 m</t>
  </si>
  <si>
    <t>149890867</t>
  </si>
  <si>
    <t>chodba před malováním:</t>
  </si>
  <si>
    <t>(14,145+4,835+3,005+2,73)*2*3</t>
  </si>
  <si>
    <t>3,63*2*3</t>
  </si>
  <si>
    <t>0,58*2*3</t>
  </si>
  <si>
    <t>strop:</t>
  </si>
  <si>
    <t>14,145*2,36</t>
  </si>
  <si>
    <t>drobná zákoutí:</t>
  </si>
  <si>
    <t>147</t>
  </si>
  <si>
    <t>784121001</t>
  </si>
  <si>
    <t>Oškrabání malby v mísnostech výšky do 3,80 m</t>
  </si>
  <si>
    <t>-511114617</t>
  </si>
  <si>
    <t>oškrábání průvlaků a ostatních zdí které se neotloukají v suternénu:</t>
  </si>
  <si>
    <t>průvlaky:</t>
  </si>
  <si>
    <t>(0,465+0,6+0,465)*7,2</t>
  </si>
  <si>
    <t>ostatní kce odhad:</t>
  </si>
  <si>
    <t>148</t>
  </si>
  <si>
    <t>784121011</t>
  </si>
  <si>
    <t>Rozmývání podkladu po oškrabání malby v místnostech výšky do 3,80 m</t>
  </si>
  <si>
    <t>-1438169119</t>
  </si>
  <si>
    <t>149</t>
  </si>
  <si>
    <t>784181111</t>
  </si>
  <si>
    <t>Základní silikátová jednonásobná penetrace podkladu v místnostech výšky do 3,80m</t>
  </si>
  <si>
    <t>-66096564</t>
  </si>
  <si>
    <t>sanační omítky nové:</t>
  </si>
  <si>
    <t>82,923</t>
  </si>
  <si>
    <t>oškrábané kce suterén:</t>
  </si>
  <si>
    <t>21,016</t>
  </si>
  <si>
    <t>150</t>
  </si>
  <si>
    <t>784191007</t>
  </si>
  <si>
    <t>Čištění vnitřních ploch podlah - průběžný úklid po celou dobu stavby</t>
  </si>
  <si>
    <t>126124873</t>
  </si>
  <si>
    <t>komunikační prostor vždy po směně (předpoklad prací 75 dní)</t>
  </si>
  <si>
    <t>14,145*2,36*75</t>
  </si>
  <si>
    <t>26*3*75</t>
  </si>
  <si>
    <t>151</t>
  </si>
  <si>
    <t>784321031</t>
  </si>
  <si>
    <t>Dvojnásobné silikátové bílé malby v místnosti výšky do 3,80 m</t>
  </si>
  <si>
    <t>-1583683425</t>
  </si>
  <si>
    <t>HZS</t>
  </si>
  <si>
    <t>Hodinové zúčtovací sazby</t>
  </si>
  <si>
    <t>152</t>
  </si>
  <si>
    <t>HZS2212</t>
  </si>
  <si>
    <t>Hodinová zúčtovací sazba instalatér odborný</t>
  </si>
  <si>
    <t>512</t>
  </si>
  <si>
    <t>1245695246</t>
  </si>
  <si>
    <t>dopojení umyvadla a hydrantu vč. drobného montážního materiálu:</t>
  </si>
  <si>
    <t>VRN</t>
  </si>
  <si>
    <t>Vedlejší rozpočtové náklady</t>
  </si>
  <si>
    <t>VRN1</t>
  </si>
  <si>
    <t>Průzkumné, geodetické a projektové práce</t>
  </si>
  <si>
    <t>153</t>
  </si>
  <si>
    <t>013254000</t>
  </si>
  <si>
    <t>Dokumentace skutečného provedení stavby</t>
  </si>
  <si>
    <t>1024</t>
  </si>
  <si>
    <t>-2024792608</t>
  </si>
  <si>
    <t>VRN2</t>
  </si>
  <si>
    <t>Příprava staveniště</t>
  </si>
  <si>
    <t>154</t>
  </si>
  <si>
    <t>020001000</t>
  </si>
  <si>
    <t>803892216</t>
  </si>
  <si>
    <t>ustavení a zakrytí majetku investora v suterénu:</t>
  </si>
  <si>
    <t>VRN3</t>
  </si>
  <si>
    <t>Zařízení staveniště</t>
  </si>
  <si>
    <t>155</t>
  </si>
  <si>
    <t>030001000</t>
  </si>
  <si>
    <t>kpl</t>
  </si>
  <si>
    <t>627991429</t>
  </si>
  <si>
    <t>VRN4</t>
  </si>
  <si>
    <t>Inženýrská činnost</t>
  </si>
  <si>
    <t>156</t>
  </si>
  <si>
    <t>043114000</t>
  </si>
  <si>
    <t>Zkoušky tlakové</t>
  </si>
  <si>
    <t>-1226152786</t>
  </si>
  <si>
    <t>zkouška tlaková potrubí po výměně hydrantu</t>
  </si>
  <si>
    <t>VRN7</t>
  </si>
  <si>
    <t>Provozní vlivy</t>
  </si>
  <si>
    <t>157</t>
  </si>
  <si>
    <t>071103000</t>
  </si>
  <si>
    <t>Provoz investora - náklady související s okolním provozem</t>
  </si>
  <si>
    <t>bm</t>
  </si>
  <si>
    <t>615088783</t>
  </si>
  <si>
    <t>dočasné oddělení komunikačního a pracovního prostoru provizorní dřevěnou stěnou s prachotěsným utěsněním:</t>
  </si>
  <si>
    <t>1,78+0,5+2,7+0,93+0,5</t>
  </si>
  <si>
    <t>při výměně zárubně v kanceláři:</t>
  </si>
  <si>
    <t>VRN9</t>
  </si>
  <si>
    <t>Ostatní náklady</t>
  </si>
  <si>
    <t>158</t>
  </si>
  <si>
    <t>094002000</t>
  </si>
  <si>
    <t>Ostatní náklady související s výstavbou</t>
  </si>
  <si>
    <t>-2127610715</t>
  </si>
  <si>
    <t>příplatek za přesun zábradlí d.6,3m do suterénu otvorem ve stropě a jinou komunikační trasou.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</si>
</sst>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P2108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Bezbariérová úprava vnitřního schodiště do budovy B, MOb O. - Jih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12. 5. 2022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>Ing. Vladimír Slonka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'SO01 2022-I - Stavební čá...'!J30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'SO01 2022-I - Stavební čá...'!P146</f>
        <v>0</v>
      </c>
      <c r="AV95" s="129">
        <f>'SO01 2022-I - Stavební čá...'!J33</f>
        <v>0</v>
      </c>
      <c r="AW95" s="129">
        <f>'SO01 2022-I - Stavební čá...'!J34</f>
        <v>0</v>
      </c>
      <c r="AX95" s="129">
        <f>'SO01 2022-I - Stavební čá...'!J35</f>
        <v>0</v>
      </c>
      <c r="AY95" s="129">
        <f>'SO01 2022-I - Stavební čá...'!J36</f>
        <v>0</v>
      </c>
      <c r="AZ95" s="129">
        <f>'SO01 2022-I - Stavební čá...'!F33</f>
        <v>0</v>
      </c>
      <c r="BA95" s="129">
        <f>'SO01 2022-I - Stavební čá...'!F34</f>
        <v>0</v>
      </c>
      <c r="BB95" s="129">
        <f>'SO01 2022-I - Stavební čá...'!F35</f>
        <v>0</v>
      </c>
      <c r="BC95" s="129">
        <f>'SO01 2022-I - Stavební čá...'!F36</f>
        <v>0</v>
      </c>
      <c r="BD95" s="131">
        <f>'SO01 2022-I - Stavební čá...'!F37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wekq0HURf7sgq4wD/4c+Dd9/4M6hN4gE+eJTIhyTCrXS0n8cxaedWk2Ih4WHiOvFEaDRIV0YyF5CQLvdVcfYTw==" hashValue="/okNdxa9PN+b1cpCm/5xJ6+n4xCJaWTZdoRM1Ml/LXW6qFXl8KMBExZkeA0MNBj0zjCzPVRKC9KsdBAI3B7Bo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2022-I - Stavební č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86</v>
      </c>
    </row>
    <row r="4" s="1" customFormat="1" ht="24.96" customHeight="1">
      <c r="B4" s="21"/>
      <c r="D4" s="135" t="s">
        <v>87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26.25" customHeight="1">
      <c r="B7" s="21"/>
      <c r="E7" s="138" t="str">
        <f>'Rekapitulace stavby'!K6</f>
        <v>Bezbariérová úprava vnitřního schodiště do budovy B, MOb O. - Jih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12. 5. 2022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37" t="s">
        <v>26</v>
      </c>
      <c r="J15" s="140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27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29</v>
      </c>
      <c r="E20" s="39"/>
      <c r="F20" s="39"/>
      <c r="G20" s="39"/>
      <c r="H20" s="39"/>
      <c r="I20" s="137" t="s">
        <v>25</v>
      </c>
      <c r="J20" s="140" t="s">
        <v>30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26</v>
      </c>
      <c r="J21" s="140" t="s">
        <v>32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34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26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ROUND(J146,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ROUND((SUM(BE146:BE568)),  2)</f>
        <v>0</v>
      </c>
      <c r="G33" s="39"/>
      <c r="H33" s="39"/>
      <c r="I33" s="152">
        <v>0.20999999999999999</v>
      </c>
      <c r="J33" s="151">
        <f>ROUND(((SUM(BE146:BE568))*I33),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ROUND((SUM(BF146:BF568)),  2)</f>
        <v>0</v>
      </c>
      <c r="G34" s="39"/>
      <c r="H34" s="39"/>
      <c r="I34" s="152">
        <v>0.14999999999999999</v>
      </c>
      <c r="J34" s="151">
        <f>ROUND(((SUM(BF146:BF568))*I34),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ROUND((SUM(BG146:BG568)),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ROUND((SUM(BH146:BH568)),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ROUND((SUM(BI146:BI568)),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1" t="str">
        <f>E7</f>
        <v>Bezbariérová úprava vnitřního schodiště do budovy B, MOb O. - Jih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SO01 2022/I - Stavební část - aktualizace 2022 vč. statiky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>Ing. Vladimír Slonka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93</v>
      </c>
      <c r="D96" s="41"/>
      <c r="E96" s="41"/>
      <c r="F96" s="41"/>
      <c r="G96" s="41"/>
      <c r="H96" s="41"/>
      <c r="I96" s="41"/>
      <c r="J96" s="111">
        <f>J146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J147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J148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J152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J176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J196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100</v>
      </c>
      <c r="E102" s="185"/>
      <c r="F102" s="185"/>
      <c r="G102" s="185"/>
      <c r="H102" s="185"/>
      <c r="I102" s="185"/>
      <c r="J102" s="186">
        <f>J238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101</v>
      </c>
      <c r="E103" s="185"/>
      <c r="F103" s="185"/>
      <c r="G103" s="185"/>
      <c r="H103" s="185"/>
      <c r="I103" s="185"/>
      <c r="J103" s="186">
        <f>J333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102</v>
      </c>
      <c r="E104" s="185"/>
      <c r="F104" s="185"/>
      <c r="G104" s="185"/>
      <c r="H104" s="185"/>
      <c r="I104" s="185"/>
      <c r="J104" s="186">
        <f>J340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103</v>
      </c>
      <c r="E105" s="179"/>
      <c r="F105" s="179"/>
      <c r="G105" s="179"/>
      <c r="H105" s="179"/>
      <c r="I105" s="179"/>
      <c r="J105" s="180">
        <f>J343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104</v>
      </c>
      <c r="E106" s="185"/>
      <c r="F106" s="185"/>
      <c r="G106" s="185"/>
      <c r="H106" s="185"/>
      <c r="I106" s="185"/>
      <c r="J106" s="186">
        <f>J344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J349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106</v>
      </c>
      <c r="E108" s="185"/>
      <c r="F108" s="185"/>
      <c r="G108" s="185"/>
      <c r="H108" s="185"/>
      <c r="I108" s="185"/>
      <c r="J108" s="186">
        <f>J360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107</v>
      </c>
      <c r="E109" s="185"/>
      <c r="F109" s="185"/>
      <c r="G109" s="185"/>
      <c r="H109" s="185"/>
      <c r="I109" s="185"/>
      <c r="J109" s="186">
        <f>J364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108</v>
      </c>
      <c r="E110" s="185"/>
      <c r="F110" s="185"/>
      <c r="G110" s="185"/>
      <c r="H110" s="185"/>
      <c r="I110" s="185"/>
      <c r="J110" s="186">
        <f>J368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109</v>
      </c>
      <c r="E111" s="185"/>
      <c r="F111" s="185"/>
      <c r="G111" s="185"/>
      <c r="H111" s="185"/>
      <c r="I111" s="185"/>
      <c r="J111" s="186">
        <f>J395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110</v>
      </c>
      <c r="E112" s="185"/>
      <c r="F112" s="185"/>
      <c r="G112" s="185"/>
      <c r="H112" s="185"/>
      <c r="I112" s="185"/>
      <c r="J112" s="186">
        <f>J403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111</v>
      </c>
      <c r="E113" s="185"/>
      <c r="F113" s="185"/>
      <c r="G113" s="185"/>
      <c r="H113" s="185"/>
      <c r="I113" s="185"/>
      <c r="J113" s="186">
        <f>J415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112</v>
      </c>
      <c r="E114" s="185"/>
      <c r="F114" s="185"/>
      <c r="G114" s="185"/>
      <c r="H114" s="185"/>
      <c r="I114" s="185"/>
      <c r="J114" s="186">
        <f>J438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113</v>
      </c>
      <c r="E115" s="185"/>
      <c r="F115" s="185"/>
      <c r="G115" s="185"/>
      <c r="H115" s="185"/>
      <c r="I115" s="185"/>
      <c r="J115" s="186">
        <f>J452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114</v>
      </c>
      <c r="E116" s="185"/>
      <c r="F116" s="185"/>
      <c r="G116" s="185"/>
      <c r="H116" s="185"/>
      <c r="I116" s="185"/>
      <c r="J116" s="186">
        <f>J477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115</v>
      </c>
      <c r="E117" s="185"/>
      <c r="F117" s="185"/>
      <c r="G117" s="185"/>
      <c r="H117" s="185"/>
      <c r="I117" s="185"/>
      <c r="J117" s="186">
        <f>J489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116</v>
      </c>
      <c r="E118" s="185"/>
      <c r="F118" s="185"/>
      <c r="G118" s="185"/>
      <c r="H118" s="185"/>
      <c r="I118" s="185"/>
      <c r="J118" s="186">
        <f>J506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6"/>
      <c r="C119" s="177"/>
      <c r="D119" s="178" t="s">
        <v>117</v>
      </c>
      <c r="E119" s="179"/>
      <c r="F119" s="179"/>
      <c r="G119" s="179"/>
      <c r="H119" s="179"/>
      <c r="I119" s="179"/>
      <c r="J119" s="180">
        <f>J540</f>
        <v>0</v>
      </c>
      <c r="K119" s="177"/>
      <c r="L119" s="18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76"/>
      <c r="C120" s="177"/>
      <c r="D120" s="178" t="s">
        <v>118</v>
      </c>
      <c r="E120" s="179"/>
      <c r="F120" s="179"/>
      <c r="G120" s="179"/>
      <c r="H120" s="179"/>
      <c r="I120" s="179"/>
      <c r="J120" s="180">
        <f>J544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119</v>
      </c>
      <c r="E121" s="185"/>
      <c r="F121" s="185"/>
      <c r="G121" s="185"/>
      <c r="H121" s="185"/>
      <c r="I121" s="185"/>
      <c r="J121" s="186">
        <f>J545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120</v>
      </c>
      <c r="E122" s="185"/>
      <c r="F122" s="185"/>
      <c r="G122" s="185"/>
      <c r="H122" s="185"/>
      <c r="I122" s="185"/>
      <c r="J122" s="186">
        <f>J547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2"/>
      <c r="C123" s="183"/>
      <c r="D123" s="184" t="s">
        <v>121</v>
      </c>
      <c r="E123" s="185"/>
      <c r="F123" s="185"/>
      <c r="G123" s="185"/>
      <c r="H123" s="185"/>
      <c r="I123" s="185"/>
      <c r="J123" s="186">
        <f>J551</f>
        <v>0</v>
      </c>
      <c r="K123" s="183"/>
      <c r="L123" s="18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2"/>
      <c r="C124" s="183"/>
      <c r="D124" s="184" t="s">
        <v>122</v>
      </c>
      <c r="E124" s="185"/>
      <c r="F124" s="185"/>
      <c r="G124" s="185"/>
      <c r="H124" s="185"/>
      <c r="I124" s="185"/>
      <c r="J124" s="186">
        <f>J553</f>
        <v>0</v>
      </c>
      <c r="K124" s="183"/>
      <c r="L124" s="18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2"/>
      <c r="C125" s="183"/>
      <c r="D125" s="184" t="s">
        <v>123</v>
      </c>
      <c r="E125" s="185"/>
      <c r="F125" s="185"/>
      <c r="G125" s="185"/>
      <c r="H125" s="185"/>
      <c r="I125" s="185"/>
      <c r="J125" s="186">
        <f>J557</f>
        <v>0</v>
      </c>
      <c r="K125" s="183"/>
      <c r="L125" s="18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2"/>
      <c r="C126" s="183"/>
      <c r="D126" s="184" t="s">
        <v>124</v>
      </c>
      <c r="E126" s="185"/>
      <c r="F126" s="185"/>
      <c r="G126" s="185"/>
      <c r="H126" s="185"/>
      <c r="I126" s="185"/>
      <c r="J126" s="186">
        <f>J565</f>
        <v>0</v>
      </c>
      <c r="K126" s="183"/>
      <c r="L126" s="18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70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125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6.25" customHeight="1">
      <c r="A136" s="39"/>
      <c r="B136" s="40"/>
      <c r="C136" s="41"/>
      <c r="D136" s="41"/>
      <c r="E136" s="171" t="str">
        <f>E7</f>
        <v>Bezbariérová úprava vnitřního schodiště do budovy B, MOb O. - Jih</v>
      </c>
      <c r="F136" s="33"/>
      <c r="G136" s="33"/>
      <c r="H136" s="33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88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77" t="str">
        <f>E9</f>
        <v>SO01 2022/I - Stavební část - aktualizace 2022 vč. statiky</v>
      </c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20</v>
      </c>
      <c r="D140" s="41"/>
      <c r="E140" s="41"/>
      <c r="F140" s="28" t="str">
        <f>F12</f>
        <v xml:space="preserve"> </v>
      </c>
      <c r="G140" s="41"/>
      <c r="H140" s="41"/>
      <c r="I140" s="33" t="s">
        <v>22</v>
      </c>
      <c r="J140" s="80" t="str">
        <f>IF(J12="","",J12)</f>
        <v>12. 5. 2022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24</v>
      </c>
      <c r="D142" s="41"/>
      <c r="E142" s="41"/>
      <c r="F142" s="28" t="str">
        <f>E15</f>
        <v xml:space="preserve"> </v>
      </c>
      <c r="G142" s="41"/>
      <c r="H142" s="41"/>
      <c r="I142" s="33" t="s">
        <v>29</v>
      </c>
      <c r="J142" s="37" t="str">
        <f>E21</f>
        <v>Ing. Vladimír Slonka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5.15" customHeight="1">
      <c r="A143" s="39"/>
      <c r="B143" s="40"/>
      <c r="C143" s="33" t="s">
        <v>27</v>
      </c>
      <c r="D143" s="41"/>
      <c r="E143" s="41"/>
      <c r="F143" s="28" t="str">
        <f>IF(E18="","",E18)</f>
        <v>Vyplň údaj</v>
      </c>
      <c r="G143" s="41"/>
      <c r="H143" s="41"/>
      <c r="I143" s="33" t="s">
        <v>34</v>
      </c>
      <c r="J143" s="37" t="str">
        <f>E24</f>
        <v xml:space="preserve"> 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0.32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11" customFormat="1" ht="29.28" customHeight="1">
      <c r="A145" s="188"/>
      <c r="B145" s="189"/>
      <c r="C145" s="190" t="s">
        <v>126</v>
      </c>
      <c r="D145" s="191" t="s">
        <v>61</v>
      </c>
      <c r="E145" s="191" t="s">
        <v>57</v>
      </c>
      <c r="F145" s="191" t="s">
        <v>58</v>
      </c>
      <c r="G145" s="191" t="s">
        <v>127</v>
      </c>
      <c r="H145" s="191" t="s">
        <v>128</v>
      </c>
      <c r="I145" s="191" t="s">
        <v>129</v>
      </c>
      <c r="J145" s="191" t="s">
        <v>92</v>
      </c>
      <c r="K145" s="192" t="s">
        <v>130</v>
      </c>
      <c r="L145" s="193"/>
      <c r="M145" s="101" t="s">
        <v>1</v>
      </c>
      <c r="N145" s="102" t="s">
        <v>40</v>
      </c>
      <c r="O145" s="102" t="s">
        <v>131</v>
      </c>
      <c r="P145" s="102" t="s">
        <v>132</v>
      </c>
      <c r="Q145" s="102" t="s">
        <v>133</v>
      </c>
      <c r="R145" s="102" t="s">
        <v>134</v>
      </c>
      <c r="S145" s="102" t="s">
        <v>135</v>
      </c>
      <c r="T145" s="103" t="s">
        <v>136</v>
      </c>
      <c r="U145" s="188"/>
      <c r="V145" s="188"/>
      <c r="W145" s="188"/>
      <c r="X145" s="188"/>
      <c r="Y145" s="188"/>
      <c r="Z145" s="188"/>
      <c r="AA145" s="188"/>
      <c r="AB145" s="188"/>
      <c r="AC145" s="188"/>
      <c r="AD145" s="188"/>
      <c r="AE145" s="188"/>
    </row>
    <row r="146" s="2" customFormat="1" ht="22.8" customHeight="1">
      <c r="A146" s="39"/>
      <c r="B146" s="40"/>
      <c r="C146" s="108" t="s">
        <v>137</v>
      </c>
      <c r="D146" s="41"/>
      <c r="E146" s="41"/>
      <c r="F146" s="41"/>
      <c r="G146" s="41"/>
      <c r="H146" s="41"/>
      <c r="I146" s="41"/>
      <c r="J146" s="194">
        <f>BK146</f>
        <v>0</v>
      </c>
      <c r="K146" s="41"/>
      <c r="L146" s="45"/>
      <c r="M146" s="104"/>
      <c r="N146" s="195"/>
      <c r="O146" s="105"/>
      <c r="P146" s="196">
        <f>P147+P343+P540+P544</f>
        <v>0</v>
      </c>
      <c r="Q146" s="105"/>
      <c r="R146" s="196">
        <f>R147+R343+R540+R544</f>
        <v>23.095993459999999</v>
      </c>
      <c r="S146" s="105"/>
      <c r="T146" s="197">
        <f>T147+T343+T540+T544</f>
        <v>23.562914889999998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75</v>
      </c>
      <c r="AU146" s="18" t="s">
        <v>94</v>
      </c>
      <c r="BK146" s="198">
        <f>BK147+BK343+BK540+BK544</f>
        <v>0</v>
      </c>
    </row>
    <row r="147" s="12" customFormat="1" ht="25.92" customHeight="1">
      <c r="A147" s="12"/>
      <c r="B147" s="199"/>
      <c r="C147" s="200"/>
      <c r="D147" s="201" t="s">
        <v>75</v>
      </c>
      <c r="E147" s="202" t="s">
        <v>138</v>
      </c>
      <c r="F147" s="202" t="s">
        <v>139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P148+P152+P176+P196+P238+P333+P340</f>
        <v>0</v>
      </c>
      <c r="Q147" s="207"/>
      <c r="R147" s="208">
        <f>R148+R152+R176+R196+R238+R333+R340</f>
        <v>22.217090989999999</v>
      </c>
      <c r="S147" s="207"/>
      <c r="T147" s="209">
        <f>T148+T152+T176+T196+T238+T333+T340</f>
        <v>23.053779929999997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84</v>
      </c>
      <c r="AT147" s="211" t="s">
        <v>75</v>
      </c>
      <c r="AU147" s="211" t="s">
        <v>76</v>
      </c>
      <c r="AY147" s="210" t="s">
        <v>140</v>
      </c>
      <c r="BK147" s="212">
        <f>BK148+BK152+BK176+BK196+BK238+BK333+BK340</f>
        <v>0</v>
      </c>
    </row>
    <row r="148" s="12" customFormat="1" ht="22.8" customHeight="1">
      <c r="A148" s="12"/>
      <c r="B148" s="199"/>
      <c r="C148" s="200"/>
      <c r="D148" s="201" t="s">
        <v>75</v>
      </c>
      <c r="E148" s="213" t="s">
        <v>86</v>
      </c>
      <c r="F148" s="213" t="s">
        <v>141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SUM(P149:P151)</f>
        <v>0</v>
      </c>
      <c r="Q148" s="207"/>
      <c r="R148" s="208">
        <f>SUM(R149:R151)</f>
        <v>0.33134687999999995</v>
      </c>
      <c r="S148" s="207"/>
      <c r="T148" s="209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84</v>
      </c>
      <c r="AT148" s="211" t="s">
        <v>75</v>
      </c>
      <c r="AU148" s="211" t="s">
        <v>84</v>
      </c>
      <c r="AY148" s="210" t="s">
        <v>140</v>
      </c>
      <c r="BK148" s="212">
        <f>SUM(BK149:BK151)</f>
        <v>0</v>
      </c>
    </row>
    <row r="149" s="2" customFormat="1" ht="16.5" customHeight="1">
      <c r="A149" s="39"/>
      <c r="B149" s="40"/>
      <c r="C149" s="215" t="s">
        <v>84</v>
      </c>
      <c r="D149" s="215" t="s">
        <v>142</v>
      </c>
      <c r="E149" s="216" t="s">
        <v>143</v>
      </c>
      <c r="F149" s="217" t="s">
        <v>144</v>
      </c>
      <c r="G149" s="218" t="s">
        <v>145</v>
      </c>
      <c r="H149" s="219">
        <v>0.14399999999999999</v>
      </c>
      <c r="I149" s="220"/>
      <c r="J149" s="221">
        <f>ROUND(I149*H149,2)</f>
        <v>0</v>
      </c>
      <c r="K149" s="217" t="s">
        <v>146</v>
      </c>
      <c r="L149" s="45"/>
      <c r="M149" s="222" t="s">
        <v>1</v>
      </c>
      <c r="N149" s="223" t="s">
        <v>41</v>
      </c>
      <c r="O149" s="92"/>
      <c r="P149" s="224">
        <f>O149*H149</f>
        <v>0</v>
      </c>
      <c r="Q149" s="224">
        <v>2.3010199999999998</v>
      </c>
      <c r="R149" s="224">
        <f>Q149*H149</f>
        <v>0.33134687999999995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147</v>
      </c>
      <c r="AT149" s="226" t="s">
        <v>142</v>
      </c>
      <c r="AU149" s="226" t="s">
        <v>86</v>
      </c>
      <c r="AY149" s="18" t="s">
        <v>140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84</v>
      </c>
      <c r="BK149" s="227">
        <f>ROUND(I149*H149,2)</f>
        <v>0</v>
      </c>
      <c r="BL149" s="18" t="s">
        <v>147</v>
      </c>
      <c r="BM149" s="226" t="s">
        <v>148</v>
      </c>
    </row>
    <row r="150" s="13" customFormat="1">
      <c r="A150" s="13"/>
      <c r="B150" s="228"/>
      <c r="C150" s="229"/>
      <c r="D150" s="230" t="s">
        <v>149</v>
      </c>
      <c r="E150" s="231" t="s">
        <v>1</v>
      </c>
      <c r="F150" s="232" t="s">
        <v>150</v>
      </c>
      <c r="G150" s="229"/>
      <c r="H150" s="231" t="s">
        <v>1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149</v>
      </c>
      <c r="AU150" s="238" t="s">
        <v>86</v>
      </c>
      <c r="AV150" s="13" t="s">
        <v>84</v>
      </c>
      <c r="AW150" s="13" t="s">
        <v>33</v>
      </c>
      <c r="AX150" s="13" t="s">
        <v>76</v>
      </c>
      <c r="AY150" s="238" t="s">
        <v>140</v>
      </c>
    </row>
    <row r="151" s="14" customFormat="1">
      <c r="A151" s="14"/>
      <c r="B151" s="239"/>
      <c r="C151" s="240"/>
      <c r="D151" s="230" t="s">
        <v>149</v>
      </c>
      <c r="E151" s="241" t="s">
        <v>1</v>
      </c>
      <c r="F151" s="242" t="s">
        <v>151</v>
      </c>
      <c r="G151" s="240"/>
      <c r="H151" s="243">
        <v>0.14399999999999999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149</v>
      </c>
      <c r="AU151" s="249" t="s">
        <v>86</v>
      </c>
      <c r="AV151" s="14" t="s">
        <v>86</v>
      </c>
      <c r="AW151" s="14" t="s">
        <v>33</v>
      </c>
      <c r="AX151" s="14" t="s">
        <v>84</v>
      </c>
      <c r="AY151" s="249" t="s">
        <v>140</v>
      </c>
    </row>
    <row r="152" s="12" customFormat="1" ht="22.8" customHeight="1">
      <c r="A152" s="12"/>
      <c r="B152" s="199"/>
      <c r="C152" s="200"/>
      <c r="D152" s="201" t="s">
        <v>75</v>
      </c>
      <c r="E152" s="213" t="s">
        <v>152</v>
      </c>
      <c r="F152" s="213" t="s">
        <v>153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SUM(P153:P175)</f>
        <v>0</v>
      </c>
      <c r="Q152" s="207"/>
      <c r="R152" s="208">
        <f>SUM(R153:R175)</f>
        <v>0.43072087000000003</v>
      </c>
      <c r="S152" s="207"/>
      <c r="T152" s="209">
        <f>SUM(T153:T175)</f>
        <v>0.0016149300000000001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84</v>
      </c>
      <c r="AT152" s="211" t="s">
        <v>75</v>
      </c>
      <c r="AU152" s="211" t="s">
        <v>84</v>
      </c>
      <c r="AY152" s="210" t="s">
        <v>140</v>
      </c>
      <c r="BK152" s="212">
        <f>SUM(BK153:BK175)</f>
        <v>0</v>
      </c>
    </row>
    <row r="153" s="2" customFormat="1" ht="21.75" customHeight="1">
      <c r="A153" s="39"/>
      <c r="B153" s="40"/>
      <c r="C153" s="215" t="s">
        <v>86</v>
      </c>
      <c r="D153" s="215" t="s">
        <v>142</v>
      </c>
      <c r="E153" s="216" t="s">
        <v>154</v>
      </c>
      <c r="F153" s="217" t="s">
        <v>155</v>
      </c>
      <c r="G153" s="218" t="s">
        <v>156</v>
      </c>
      <c r="H153" s="219">
        <v>4</v>
      </c>
      <c r="I153" s="220"/>
      <c r="J153" s="221">
        <f>ROUND(I153*H153,2)</f>
        <v>0</v>
      </c>
      <c r="K153" s="217" t="s">
        <v>146</v>
      </c>
      <c r="L153" s="45"/>
      <c r="M153" s="222" t="s">
        <v>1</v>
      </c>
      <c r="N153" s="223" t="s">
        <v>41</v>
      </c>
      <c r="O153" s="92"/>
      <c r="P153" s="224">
        <f>O153*H153</f>
        <v>0</v>
      </c>
      <c r="Q153" s="224">
        <v>0.036549999999999999</v>
      </c>
      <c r="R153" s="224">
        <f>Q153*H153</f>
        <v>0.1462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147</v>
      </c>
      <c r="AT153" s="226" t="s">
        <v>142</v>
      </c>
      <c r="AU153" s="226" t="s">
        <v>86</v>
      </c>
      <c r="AY153" s="18" t="s">
        <v>140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84</v>
      </c>
      <c r="BK153" s="227">
        <f>ROUND(I153*H153,2)</f>
        <v>0</v>
      </c>
      <c r="BL153" s="18" t="s">
        <v>147</v>
      </c>
      <c r="BM153" s="226" t="s">
        <v>157</v>
      </c>
    </row>
    <row r="154" s="2" customFormat="1" ht="24.15" customHeight="1">
      <c r="A154" s="39"/>
      <c r="B154" s="40"/>
      <c r="C154" s="215" t="s">
        <v>152</v>
      </c>
      <c r="D154" s="215" t="s">
        <v>142</v>
      </c>
      <c r="E154" s="216" t="s">
        <v>158</v>
      </c>
      <c r="F154" s="217" t="s">
        <v>159</v>
      </c>
      <c r="G154" s="218" t="s">
        <v>160</v>
      </c>
      <c r="H154" s="219">
        <v>161.493</v>
      </c>
      <c r="I154" s="220"/>
      <c r="J154" s="221">
        <f>ROUND(I154*H154,2)</f>
        <v>0</v>
      </c>
      <c r="K154" s="217" t="s">
        <v>1</v>
      </c>
      <c r="L154" s="45"/>
      <c r="M154" s="222" t="s">
        <v>1</v>
      </c>
      <c r="N154" s="223" t="s">
        <v>41</v>
      </c>
      <c r="O154" s="92"/>
      <c r="P154" s="224">
        <f>O154*H154</f>
        <v>0</v>
      </c>
      <c r="Q154" s="224">
        <v>0.00059000000000000003</v>
      </c>
      <c r="R154" s="224">
        <f>Q154*H154</f>
        <v>0.095280870000000004</v>
      </c>
      <c r="S154" s="224">
        <v>1.0000000000000001E-05</v>
      </c>
      <c r="T154" s="225">
        <f>S154*H154</f>
        <v>0.0016149300000000001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147</v>
      </c>
      <c r="AT154" s="226" t="s">
        <v>142</v>
      </c>
      <c r="AU154" s="226" t="s">
        <v>86</v>
      </c>
      <c r="AY154" s="18" t="s">
        <v>140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84</v>
      </c>
      <c r="BK154" s="227">
        <f>ROUND(I154*H154,2)</f>
        <v>0</v>
      </c>
      <c r="BL154" s="18" t="s">
        <v>147</v>
      </c>
      <c r="BM154" s="226" t="s">
        <v>161</v>
      </c>
    </row>
    <row r="155" s="13" customFormat="1">
      <c r="A155" s="13"/>
      <c r="B155" s="228"/>
      <c r="C155" s="229"/>
      <c r="D155" s="230" t="s">
        <v>149</v>
      </c>
      <c r="E155" s="231" t="s">
        <v>1</v>
      </c>
      <c r="F155" s="232" t="s">
        <v>162</v>
      </c>
      <c r="G155" s="229"/>
      <c r="H155" s="231" t="s">
        <v>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149</v>
      </c>
      <c r="AU155" s="238" t="s">
        <v>86</v>
      </c>
      <c r="AV155" s="13" t="s">
        <v>84</v>
      </c>
      <c r="AW155" s="13" t="s">
        <v>33</v>
      </c>
      <c r="AX155" s="13" t="s">
        <v>76</v>
      </c>
      <c r="AY155" s="238" t="s">
        <v>140</v>
      </c>
    </row>
    <row r="156" s="13" customFormat="1">
      <c r="A156" s="13"/>
      <c r="B156" s="228"/>
      <c r="C156" s="229"/>
      <c r="D156" s="230" t="s">
        <v>149</v>
      </c>
      <c r="E156" s="231" t="s">
        <v>1</v>
      </c>
      <c r="F156" s="232" t="s">
        <v>163</v>
      </c>
      <c r="G156" s="229"/>
      <c r="H156" s="231" t="s">
        <v>1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149</v>
      </c>
      <c r="AU156" s="238" t="s">
        <v>86</v>
      </c>
      <c r="AV156" s="13" t="s">
        <v>84</v>
      </c>
      <c r="AW156" s="13" t="s">
        <v>33</v>
      </c>
      <c r="AX156" s="13" t="s">
        <v>76</v>
      </c>
      <c r="AY156" s="238" t="s">
        <v>140</v>
      </c>
    </row>
    <row r="157" s="14" customFormat="1">
      <c r="A157" s="14"/>
      <c r="B157" s="239"/>
      <c r="C157" s="240"/>
      <c r="D157" s="230" t="s">
        <v>149</v>
      </c>
      <c r="E157" s="241" t="s">
        <v>1</v>
      </c>
      <c r="F157" s="242" t="s">
        <v>164</v>
      </c>
      <c r="G157" s="240"/>
      <c r="H157" s="243">
        <v>10.949999999999999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149</v>
      </c>
      <c r="AU157" s="249" t="s">
        <v>86</v>
      </c>
      <c r="AV157" s="14" t="s">
        <v>86</v>
      </c>
      <c r="AW157" s="14" t="s">
        <v>33</v>
      </c>
      <c r="AX157" s="14" t="s">
        <v>76</v>
      </c>
      <c r="AY157" s="249" t="s">
        <v>140</v>
      </c>
    </row>
    <row r="158" s="14" customFormat="1">
      <c r="A158" s="14"/>
      <c r="B158" s="239"/>
      <c r="C158" s="240"/>
      <c r="D158" s="230" t="s">
        <v>149</v>
      </c>
      <c r="E158" s="241" t="s">
        <v>1</v>
      </c>
      <c r="F158" s="242" t="s">
        <v>165</v>
      </c>
      <c r="G158" s="240"/>
      <c r="H158" s="243">
        <v>7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149</v>
      </c>
      <c r="AU158" s="249" t="s">
        <v>86</v>
      </c>
      <c r="AV158" s="14" t="s">
        <v>86</v>
      </c>
      <c r="AW158" s="14" t="s">
        <v>33</v>
      </c>
      <c r="AX158" s="14" t="s">
        <v>76</v>
      </c>
      <c r="AY158" s="249" t="s">
        <v>140</v>
      </c>
    </row>
    <row r="159" s="13" customFormat="1">
      <c r="A159" s="13"/>
      <c r="B159" s="228"/>
      <c r="C159" s="229"/>
      <c r="D159" s="230" t="s">
        <v>149</v>
      </c>
      <c r="E159" s="231" t="s">
        <v>1</v>
      </c>
      <c r="F159" s="232" t="s">
        <v>166</v>
      </c>
      <c r="G159" s="229"/>
      <c r="H159" s="231" t="s">
        <v>1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149</v>
      </c>
      <c r="AU159" s="238" t="s">
        <v>86</v>
      </c>
      <c r="AV159" s="13" t="s">
        <v>84</v>
      </c>
      <c r="AW159" s="13" t="s">
        <v>33</v>
      </c>
      <c r="AX159" s="13" t="s">
        <v>76</v>
      </c>
      <c r="AY159" s="238" t="s">
        <v>140</v>
      </c>
    </row>
    <row r="160" s="14" customFormat="1">
      <c r="A160" s="14"/>
      <c r="B160" s="239"/>
      <c r="C160" s="240"/>
      <c r="D160" s="230" t="s">
        <v>149</v>
      </c>
      <c r="E160" s="241" t="s">
        <v>1</v>
      </c>
      <c r="F160" s="242" t="s">
        <v>167</v>
      </c>
      <c r="G160" s="240"/>
      <c r="H160" s="243">
        <v>21.75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149</v>
      </c>
      <c r="AU160" s="249" t="s">
        <v>86</v>
      </c>
      <c r="AV160" s="14" t="s">
        <v>86</v>
      </c>
      <c r="AW160" s="14" t="s">
        <v>33</v>
      </c>
      <c r="AX160" s="14" t="s">
        <v>76</v>
      </c>
      <c r="AY160" s="249" t="s">
        <v>140</v>
      </c>
    </row>
    <row r="161" s="13" customFormat="1">
      <c r="A161" s="13"/>
      <c r="B161" s="228"/>
      <c r="C161" s="229"/>
      <c r="D161" s="230" t="s">
        <v>149</v>
      </c>
      <c r="E161" s="231" t="s">
        <v>1</v>
      </c>
      <c r="F161" s="232" t="s">
        <v>168</v>
      </c>
      <c r="G161" s="229"/>
      <c r="H161" s="231" t="s">
        <v>1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149</v>
      </c>
      <c r="AU161" s="238" t="s">
        <v>86</v>
      </c>
      <c r="AV161" s="13" t="s">
        <v>84</v>
      </c>
      <c r="AW161" s="13" t="s">
        <v>33</v>
      </c>
      <c r="AX161" s="13" t="s">
        <v>76</v>
      </c>
      <c r="AY161" s="238" t="s">
        <v>140</v>
      </c>
    </row>
    <row r="162" s="14" customFormat="1">
      <c r="A162" s="14"/>
      <c r="B162" s="239"/>
      <c r="C162" s="240"/>
      <c r="D162" s="230" t="s">
        <v>149</v>
      </c>
      <c r="E162" s="241" t="s">
        <v>1</v>
      </c>
      <c r="F162" s="242" t="s">
        <v>169</v>
      </c>
      <c r="G162" s="240"/>
      <c r="H162" s="243">
        <v>60.719999999999999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149</v>
      </c>
      <c r="AU162" s="249" t="s">
        <v>86</v>
      </c>
      <c r="AV162" s="14" t="s">
        <v>86</v>
      </c>
      <c r="AW162" s="14" t="s">
        <v>33</v>
      </c>
      <c r="AX162" s="14" t="s">
        <v>76</v>
      </c>
      <c r="AY162" s="249" t="s">
        <v>140</v>
      </c>
    </row>
    <row r="163" s="13" customFormat="1">
      <c r="A163" s="13"/>
      <c r="B163" s="228"/>
      <c r="C163" s="229"/>
      <c r="D163" s="230" t="s">
        <v>149</v>
      </c>
      <c r="E163" s="231" t="s">
        <v>1</v>
      </c>
      <c r="F163" s="232" t="s">
        <v>170</v>
      </c>
      <c r="G163" s="229"/>
      <c r="H163" s="231" t="s">
        <v>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149</v>
      </c>
      <c r="AU163" s="238" t="s">
        <v>86</v>
      </c>
      <c r="AV163" s="13" t="s">
        <v>84</v>
      </c>
      <c r="AW163" s="13" t="s">
        <v>33</v>
      </c>
      <c r="AX163" s="13" t="s">
        <v>76</v>
      </c>
      <c r="AY163" s="238" t="s">
        <v>140</v>
      </c>
    </row>
    <row r="164" s="13" customFormat="1">
      <c r="A164" s="13"/>
      <c r="B164" s="228"/>
      <c r="C164" s="229"/>
      <c r="D164" s="230" t="s">
        <v>149</v>
      </c>
      <c r="E164" s="231" t="s">
        <v>1</v>
      </c>
      <c r="F164" s="232" t="s">
        <v>171</v>
      </c>
      <c r="G164" s="229"/>
      <c r="H164" s="231" t="s">
        <v>1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149</v>
      </c>
      <c r="AU164" s="238" t="s">
        <v>86</v>
      </c>
      <c r="AV164" s="13" t="s">
        <v>84</v>
      </c>
      <c r="AW164" s="13" t="s">
        <v>33</v>
      </c>
      <c r="AX164" s="13" t="s">
        <v>76</v>
      </c>
      <c r="AY164" s="238" t="s">
        <v>140</v>
      </c>
    </row>
    <row r="165" s="14" customFormat="1">
      <c r="A165" s="14"/>
      <c r="B165" s="239"/>
      <c r="C165" s="240"/>
      <c r="D165" s="230" t="s">
        <v>149</v>
      </c>
      <c r="E165" s="241" t="s">
        <v>1</v>
      </c>
      <c r="F165" s="242" t="s">
        <v>172</v>
      </c>
      <c r="G165" s="240"/>
      <c r="H165" s="243">
        <v>30.600000000000001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149</v>
      </c>
      <c r="AU165" s="249" t="s">
        <v>86</v>
      </c>
      <c r="AV165" s="14" t="s">
        <v>86</v>
      </c>
      <c r="AW165" s="14" t="s">
        <v>33</v>
      </c>
      <c r="AX165" s="14" t="s">
        <v>76</v>
      </c>
      <c r="AY165" s="249" t="s">
        <v>140</v>
      </c>
    </row>
    <row r="166" s="13" customFormat="1">
      <c r="A166" s="13"/>
      <c r="B166" s="228"/>
      <c r="C166" s="229"/>
      <c r="D166" s="230" t="s">
        <v>149</v>
      </c>
      <c r="E166" s="231" t="s">
        <v>1</v>
      </c>
      <c r="F166" s="232" t="s">
        <v>173</v>
      </c>
      <c r="G166" s="229"/>
      <c r="H166" s="231" t="s">
        <v>1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149</v>
      </c>
      <c r="AU166" s="238" t="s">
        <v>86</v>
      </c>
      <c r="AV166" s="13" t="s">
        <v>84</v>
      </c>
      <c r="AW166" s="13" t="s">
        <v>33</v>
      </c>
      <c r="AX166" s="13" t="s">
        <v>76</v>
      </c>
      <c r="AY166" s="238" t="s">
        <v>140</v>
      </c>
    </row>
    <row r="167" s="14" customFormat="1">
      <c r="A167" s="14"/>
      <c r="B167" s="239"/>
      <c r="C167" s="240"/>
      <c r="D167" s="230" t="s">
        <v>149</v>
      </c>
      <c r="E167" s="241" t="s">
        <v>1</v>
      </c>
      <c r="F167" s="242" t="s">
        <v>174</v>
      </c>
      <c r="G167" s="240"/>
      <c r="H167" s="243">
        <v>30.472999999999999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149</v>
      </c>
      <c r="AU167" s="249" t="s">
        <v>86</v>
      </c>
      <c r="AV167" s="14" t="s">
        <v>86</v>
      </c>
      <c r="AW167" s="14" t="s">
        <v>33</v>
      </c>
      <c r="AX167" s="14" t="s">
        <v>76</v>
      </c>
      <c r="AY167" s="249" t="s">
        <v>140</v>
      </c>
    </row>
    <row r="168" s="15" customFormat="1">
      <c r="A168" s="15"/>
      <c r="B168" s="250"/>
      <c r="C168" s="251"/>
      <c r="D168" s="230" t="s">
        <v>149</v>
      </c>
      <c r="E168" s="252" t="s">
        <v>1</v>
      </c>
      <c r="F168" s="253" t="s">
        <v>175</v>
      </c>
      <c r="G168" s="251"/>
      <c r="H168" s="254">
        <v>161.493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0" t="s">
        <v>149</v>
      </c>
      <c r="AU168" s="260" t="s">
        <v>86</v>
      </c>
      <c r="AV168" s="15" t="s">
        <v>147</v>
      </c>
      <c r="AW168" s="15" t="s">
        <v>33</v>
      </c>
      <c r="AX168" s="15" t="s">
        <v>84</v>
      </c>
      <c r="AY168" s="260" t="s">
        <v>140</v>
      </c>
    </row>
    <row r="169" s="2" customFormat="1" ht="33" customHeight="1">
      <c r="A169" s="39"/>
      <c r="B169" s="40"/>
      <c r="C169" s="215" t="s">
        <v>147</v>
      </c>
      <c r="D169" s="215" t="s">
        <v>142</v>
      </c>
      <c r="E169" s="216" t="s">
        <v>176</v>
      </c>
      <c r="F169" s="217" t="s">
        <v>177</v>
      </c>
      <c r="G169" s="218" t="s">
        <v>178</v>
      </c>
      <c r="H169" s="219">
        <v>1</v>
      </c>
      <c r="I169" s="220"/>
      <c r="J169" s="221">
        <f>ROUND(I169*H169,2)</f>
        <v>0</v>
      </c>
      <c r="K169" s="217" t="s">
        <v>1</v>
      </c>
      <c r="L169" s="45"/>
      <c r="M169" s="222" t="s">
        <v>1</v>
      </c>
      <c r="N169" s="223" t="s">
        <v>41</v>
      </c>
      <c r="O169" s="92"/>
      <c r="P169" s="224">
        <f>O169*H169</f>
        <v>0</v>
      </c>
      <c r="Q169" s="224">
        <v>0.04564</v>
      </c>
      <c r="R169" s="224">
        <f>Q169*H169</f>
        <v>0.04564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147</v>
      </c>
      <c r="AT169" s="226" t="s">
        <v>142</v>
      </c>
      <c r="AU169" s="226" t="s">
        <v>86</v>
      </c>
      <c r="AY169" s="18" t="s">
        <v>140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84</v>
      </c>
      <c r="BK169" s="227">
        <f>ROUND(I169*H169,2)</f>
        <v>0</v>
      </c>
      <c r="BL169" s="18" t="s">
        <v>147</v>
      </c>
      <c r="BM169" s="226" t="s">
        <v>179</v>
      </c>
    </row>
    <row r="170" s="2" customFormat="1" ht="21.75" customHeight="1">
      <c r="A170" s="39"/>
      <c r="B170" s="40"/>
      <c r="C170" s="215" t="s">
        <v>180</v>
      </c>
      <c r="D170" s="215" t="s">
        <v>142</v>
      </c>
      <c r="E170" s="216" t="s">
        <v>181</v>
      </c>
      <c r="F170" s="217" t="s">
        <v>182</v>
      </c>
      <c r="G170" s="218" t="s">
        <v>178</v>
      </c>
      <c r="H170" s="219">
        <v>3.5899999999999999</v>
      </c>
      <c r="I170" s="220"/>
      <c r="J170" s="221">
        <f>ROUND(I170*H170,2)</f>
        <v>0</v>
      </c>
      <c r="K170" s="217" t="s">
        <v>146</v>
      </c>
      <c r="L170" s="45"/>
      <c r="M170" s="222" t="s">
        <v>1</v>
      </c>
      <c r="N170" s="223" t="s">
        <v>41</v>
      </c>
      <c r="O170" s="92"/>
      <c r="P170" s="224">
        <f>O170*H170</f>
        <v>0</v>
      </c>
      <c r="Q170" s="224">
        <v>0.040000000000000001</v>
      </c>
      <c r="R170" s="224">
        <f>Q170*H170</f>
        <v>0.14360000000000001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147</v>
      </c>
      <c r="AT170" s="226" t="s">
        <v>142</v>
      </c>
      <c r="AU170" s="226" t="s">
        <v>86</v>
      </c>
      <c r="AY170" s="18" t="s">
        <v>140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84</v>
      </c>
      <c r="BK170" s="227">
        <f>ROUND(I170*H170,2)</f>
        <v>0</v>
      </c>
      <c r="BL170" s="18" t="s">
        <v>147</v>
      </c>
      <c r="BM170" s="226" t="s">
        <v>183</v>
      </c>
    </row>
    <row r="171" s="13" customFormat="1">
      <c r="A171" s="13"/>
      <c r="B171" s="228"/>
      <c r="C171" s="229"/>
      <c r="D171" s="230" t="s">
        <v>149</v>
      </c>
      <c r="E171" s="231" t="s">
        <v>1</v>
      </c>
      <c r="F171" s="232" t="s">
        <v>184</v>
      </c>
      <c r="G171" s="229"/>
      <c r="H171" s="231" t="s">
        <v>1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149</v>
      </c>
      <c r="AU171" s="238" t="s">
        <v>86</v>
      </c>
      <c r="AV171" s="13" t="s">
        <v>84</v>
      </c>
      <c r="AW171" s="13" t="s">
        <v>33</v>
      </c>
      <c r="AX171" s="13" t="s">
        <v>76</v>
      </c>
      <c r="AY171" s="238" t="s">
        <v>140</v>
      </c>
    </row>
    <row r="172" s="14" customFormat="1">
      <c r="A172" s="14"/>
      <c r="B172" s="239"/>
      <c r="C172" s="240"/>
      <c r="D172" s="230" t="s">
        <v>149</v>
      </c>
      <c r="E172" s="241" t="s">
        <v>1</v>
      </c>
      <c r="F172" s="242" t="s">
        <v>164</v>
      </c>
      <c r="G172" s="240"/>
      <c r="H172" s="243">
        <v>10.949999999999999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149</v>
      </c>
      <c r="AU172" s="249" t="s">
        <v>86</v>
      </c>
      <c r="AV172" s="14" t="s">
        <v>86</v>
      </c>
      <c r="AW172" s="14" t="s">
        <v>33</v>
      </c>
      <c r="AX172" s="14" t="s">
        <v>76</v>
      </c>
      <c r="AY172" s="249" t="s">
        <v>140</v>
      </c>
    </row>
    <row r="173" s="14" customFormat="1">
      <c r="A173" s="14"/>
      <c r="B173" s="239"/>
      <c r="C173" s="240"/>
      <c r="D173" s="230" t="s">
        <v>149</v>
      </c>
      <c r="E173" s="241" t="s">
        <v>1</v>
      </c>
      <c r="F173" s="242" t="s">
        <v>165</v>
      </c>
      <c r="G173" s="240"/>
      <c r="H173" s="243">
        <v>7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149</v>
      </c>
      <c r="AU173" s="249" t="s">
        <v>86</v>
      </c>
      <c r="AV173" s="14" t="s">
        <v>86</v>
      </c>
      <c r="AW173" s="14" t="s">
        <v>33</v>
      </c>
      <c r="AX173" s="14" t="s">
        <v>76</v>
      </c>
      <c r="AY173" s="249" t="s">
        <v>140</v>
      </c>
    </row>
    <row r="174" s="16" customFormat="1">
      <c r="A174" s="16"/>
      <c r="B174" s="261"/>
      <c r="C174" s="262"/>
      <c r="D174" s="230" t="s">
        <v>149</v>
      </c>
      <c r="E174" s="263" t="s">
        <v>1</v>
      </c>
      <c r="F174" s="264" t="s">
        <v>185</v>
      </c>
      <c r="G174" s="262"/>
      <c r="H174" s="265">
        <v>17.949999999999999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1" t="s">
        <v>149</v>
      </c>
      <c r="AU174" s="271" t="s">
        <v>86</v>
      </c>
      <c r="AV174" s="16" t="s">
        <v>152</v>
      </c>
      <c r="AW174" s="16" t="s">
        <v>33</v>
      </c>
      <c r="AX174" s="16" t="s">
        <v>76</v>
      </c>
      <c r="AY174" s="271" t="s">
        <v>140</v>
      </c>
    </row>
    <row r="175" s="14" customFormat="1">
      <c r="A175" s="14"/>
      <c r="B175" s="239"/>
      <c r="C175" s="240"/>
      <c r="D175" s="230" t="s">
        <v>149</v>
      </c>
      <c r="E175" s="241" t="s">
        <v>1</v>
      </c>
      <c r="F175" s="242" t="s">
        <v>186</v>
      </c>
      <c r="G175" s="240"/>
      <c r="H175" s="243">
        <v>3.5899999999999999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149</v>
      </c>
      <c r="AU175" s="249" t="s">
        <v>86</v>
      </c>
      <c r="AV175" s="14" t="s">
        <v>86</v>
      </c>
      <c r="AW175" s="14" t="s">
        <v>33</v>
      </c>
      <c r="AX175" s="14" t="s">
        <v>84</v>
      </c>
      <c r="AY175" s="249" t="s">
        <v>140</v>
      </c>
    </row>
    <row r="176" s="12" customFormat="1" ht="22.8" customHeight="1">
      <c r="A176" s="12"/>
      <c r="B176" s="199"/>
      <c r="C176" s="200"/>
      <c r="D176" s="201" t="s">
        <v>75</v>
      </c>
      <c r="E176" s="213" t="s">
        <v>147</v>
      </c>
      <c r="F176" s="213" t="s">
        <v>187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SUM(P177:P195)</f>
        <v>0</v>
      </c>
      <c r="Q176" s="207"/>
      <c r="R176" s="208">
        <f>SUM(R177:R195)</f>
        <v>0.49012723999999991</v>
      </c>
      <c r="S176" s="207"/>
      <c r="T176" s="209">
        <f>SUM(T177:T195)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84</v>
      </c>
      <c r="AT176" s="211" t="s">
        <v>75</v>
      </c>
      <c r="AU176" s="211" t="s">
        <v>84</v>
      </c>
      <c r="AY176" s="210" t="s">
        <v>140</v>
      </c>
      <c r="BK176" s="212">
        <f>SUM(BK177:BK195)</f>
        <v>0</v>
      </c>
    </row>
    <row r="177" s="2" customFormat="1" ht="16.5" customHeight="1">
      <c r="A177" s="39"/>
      <c r="B177" s="40"/>
      <c r="C177" s="215" t="s">
        <v>188</v>
      </c>
      <c r="D177" s="215" t="s">
        <v>142</v>
      </c>
      <c r="E177" s="216" t="s">
        <v>189</v>
      </c>
      <c r="F177" s="217" t="s">
        <v>190</v>
      </c>
      <c r="G177" s="218" t="s">
        <v>178</v>
      </c>
      <c r="H177" s="219">
        <v>18</v>
      </c>
      <c r="I177" s="220"/>
      <c r="J177" s="221">
        <f>ROUND(I177*H177,2)</f>
        <v>0</v>
      </c>
      <c r="K177" s="217" t="s">
        <v>1</v>
      </c>
      <c r="L177" s="45"/>
      <c r="M177" s="222" t="s">
        <v>1</v>
      </c>
      <c r="N177" s="223" t="s">
        <v>41</v>
      </c>
      <c r="O177" s="92"/>
      <c r="P177" s="224">
        <f>O177*H177</f>
        <v>0</v>
      </c>
      <c r="Q177" s="224">
        <v>0.0026199999999999999</v>
      </c>
      <c r="R177" s="224">
        <f>Q177*H177</f>
        <v>0.047160000000000001</v>
      </c>
      <c r="S177" s="224">
        <v>0</v>
      </c>
      <c r="T177" s="22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6" t="s">
        <v>147</v>
      </c>
      <c r="AT177" s="226" t="s">
        <v>142</v>
      </c>
      <c r="AU177" s="226" t="s">
        <v>86</v>
      </c>
      <c r="AY177" s="18" t="s">
        <v>140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84</v>
      </c>
      <c r="BK177" s="227">
        <f>ROUND(I177*H177,2)</f>
        <v>0</v>
      </c>
      <c r="BL177" s="18" t="s">
        <v>147</v>
      </c>
      <c r="BM177" s="226" t="s">
        <v>191</v>
      </c>
    </row>
    <row r="178" s="13" customFormat="1">
      <c r="A178" s="13"/>
      <c r="B178" s="228"/>
      <c r="C178" s="229"/>
      <c r="D178" s="230" t="s">
        <v>149</v>
      </c>
      <c r="E178" s="231" t="s">
        <v>1</v>
      </c>
      <c r="F178" s="232" t="s">
        <v>192</v>
      </c>
      <c r="G178" s="229"/>
      <c r="H178" s="231" t="s">
        <v>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149</v>
      </c>
      <c r="AU178" s="238" t="s">
        <v>86</v>
      </c>
      <c r="AV178" s="13" t="s">
        <v>84</v>
      </c>
      <c r="AW178" s="13" t="s">
        <v>33</v>
      </c>
      <c r="AX178" s="13" t="s">
        <v>76</v>
      </c>
      <c r="AY178" s="238" t="s">
        <v>140</v>
      </c>
    </row>
    <row r="179" s="14" customFormat="1">
      <c r="A179" s="14"/>
      <c r="B179" s="239"/>
      <c r="C179" s="240"/>
      <c r="D179" s="230" t="s">
        <v>149</v>
      </c>
      <c r="E179" s="241" t="s">
        <v>1</v>
      </c>
      <c r="F179" s="242" t="s">
        <v>188</v>
      </c>
      <c r="G179" s="240"/>
      <c r="H179" s="243">
        <v>6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149</v>
      </c>
      <c r="AU179" s="249" t="s">
        <v>86</v>
      </c>
      <c r="AV179" s="14" t="s">
        <v>86</v>
      </c>
      <c r="AW179" s="14" t="s">
        <v>33</v>
      </c>
      <c r="AX179" s="14" t="s">
        <v>76</v>
      </c>
      <c r="AY179" s="249" t="s">
        <v>140</v>
      </c>
    </row>
    <row r="180" s="13" customFormat="1">
      <c r="A180" s="13"/>
      <c r="B180" s="228"/>
      <c r="C180" s="229"/>
      <c r="D180" s="230" t="s">
        <v>149</v>
      </c>
      <c r="E180" s="231" t="s">
        <v>1</v>
      </c>
      <c r="F180" s="232" t="s">
        <v>193</v>
      </c>
      <c r="G180" s="229"/>
      <c r="H180" s="231" t="s">
        <v>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149</v>
      </c>
      <c r="AU180" s="238" t="s">
        <v>86</v>
      </c>
      <c r="AV180" s="13" t="s">
        <v>84</v>
      </c>
      <c r="AW180" s="13" t="s">
        <v>33</v>
      </c>
      <c r="AX180" s="13" t="s">
        <v>76</v>
      </c>
      <c r="AY180" s="238" t="s">
        <v>140</v>
      </c>
    </row>
    <row r="181" s="14" customFormat="1">
      <c r="A181" s="14"/>
      <c r="B181" s="239"/>
      <c r="C181" s="240"/>
      <c r="D181" s="230" t="s">
        <v>149</v>
      </c>
      <c r="E181" s="241" t="s">
        <v>1</v>
      </c>
      <c r="F181" s="242" t="s">
        <v>194</v>
      </c>
      <c r="G181" s="240"/>
      <c r="H181" s="243">
        <v>12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149</v>
      </c>
      <c r="AU181" s="249" t="s">
        <v>86</v>
      </c>
      <c r="AV181" s="14" t="s">
        <v>86</v>
      </c>
      <c r="AW181" s="14" t="s">
        <v>33</v>
      </c>
      <c r="AX181" s="14" t="s">
        <v>76</v>
      </c>
      <c r="AY181" s="249" t="s">
        <v>140</v>
      </c>
    </row>
    <row r="182" s="15" customFormat="1">
      <c r="A182" s="15"/>
      <c r="B182" s="250"/>
      <c r="C182" s="251"/>
      <c r="D182" s="230" t="s">
        <v>149</v>
      </c>
      <c r="E182" s="252" t="s">
        <v>1</v>
      </c>
      <c r="F182" s="253" t="s">
        <v>175</v>
      </c>
      <c r="G182" s="251"/>
      <c r="H182" s="254">
        <v>18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0" t="s">
        <v>149</v>
      </c>
      <c r="AU182" s="260" t="s">
        <v>86</v>
      </c>
      <c r="AV182" s="15" t="s">
        <v>147</v>
      </c>
      <c r="AW182" s="15" t="s">
        <v>33</v>
      </c>
      <c r="AX182" s="15" t="s">
        <v>84</v>
      </c>
      <c r="AY182" s="260" t="s">
        <v>140</v>
      </c>
    </row>
    <row r="183" s="2" customFormat="1" ht="16.5" customHeight="1">
      <c r="A183" s="39"/>
      <c r="B183" s="40"/>
      <c r="C183" s="215" t="s">
        <v>195</v>
      </c>
      <c r="D183" s="215" t="s">
        <v>142</v>
      </c>
      <c r="E183" s="216" t="s">
        <v>196</v>
      </c>
      <c r="F183" s="217" t="s">
        <v>197</v>
      </c>
      <c r="G183" s="218" t="s">
        <v>178</v>
      </c>
      <c r="H183" s="219">
        <v>18</v>
      </c>
      <c r="I183" s="220"/>
      <c r="J183" s="221">
        <f>ROUND(I183*H183,2)</f>
        <v>0</v>
      </c>
      <c r="K183" s="217" t="s">
        <v>1</v>
      </c>
      <c r="L183" s="45"/>
      <c r="M183" s="222" t="s">
        <v>1</v>
      </c>
      <c r="N183" s="223" t="s">
        <v>41</v>
      </c>
      <c r="O183" s="92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147</v>
      </c>
      <c r="AT183" s="226" t="s">
        <v>142</v>
      </c>
      <c r="AU183" s="226" t="s">
        <v>86</v>
      </c>
      <c r="AY183" s="18" t="s">
        <v>140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84</v>
      </c>
      <c r="BK183" s="227">
        <f>ROUND(I183*H183,2)</f>
        <v>0</v>
      </c>
      <c r="BL183" s="18" t="s">
        <v>147</v>
      </c>
      <c r="BM183" s="226" t="s">
        <v>198</v>
      </c>
    </row>
    <row r="184" s="2" customFormat="1" ht="24.15" customHeight="1">
      <c r="A184" s="39"/>
      <c r="B184" s="40"/>
      <c r="C184" s="215" t="s">
        <v>199</v>
      </c>
      <c r="D184" s="215" t="s">
        <v>142</v>
      </c>
      <c r="E184" s="216" t="s">
        <v>200</v>
      </c>
      <c r="F184" s="217" t="s">
        <v>201</v>
      </c>
      <c r="G184" s="218" t="s">
        <v>178</v>
      </c>
      <c r="H184" s="219">
        <v>18</v>
      </c>
      <c r="I184" s="220"/>
      <c r="J184" s="221">
        <f>ROUND(I184*H184,2)</f>
        <v>0</v>
      </c>
      <c r="K184" s="217" t="s">
        <v>1</v>
      </c>
      <c r="L184" s="45"/>
      <c r="M184" s="222" t="s">
        <v>1</v>
      </c>
      <c r="N184" s="223" t="s">
        <v>41</v>
      </c>
      <c r="O184" s="92"/>
      <c r="P184" s="224">
        <f>O184*H184</f>
        <v>0</v>
      </c>
      <c r="Q184" s="224">
        <v>0.00088000000000000003</v>
      </c>
      <c r="R184" s="224">
        <f>Q184*H184</f>
        <v>0.01584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147</v>
      </c>
      <c r="AT184" s="226" t="s">
        <v>142</v>
      </c>
      <c r="AU184" s="226" t="s">
        <v>86</v>
      </c>
      <c r="AY184" s="18" t="s">
        <v>140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84</v>
      </c>
      <c r="BK184" s="227">
        <f>ROUND(I184*H184,2)</f>
        <v>0</v>
      </c>
      <c r="BL184" s="18" t="s">
        <v>147</v>
      </c>
      <c r="BM184" s="226" t="s">
        <v>202</v>
      </c>
    </row>
    <row r="185" s="2" customFormat="1" ht="24.15" customHeight="1">
      <c r="A185" s="39"/>
      <c r="B185" s="40"/>
      <c r="C185" s="215" t="s">
        <v>203</v>
      </c>
      <c r="D185" s="215" t="s">
        <v>142</v>
      </c>
      <c r="E185" s="216" t="s">
        <v>204</v>
      </c>
      <c r="F185" s="217" t="s">
        <v>205</v>
      </c>
      <c r="G185" s="218" t="s">
        <v>178</v>
      </c>
      <c r="H185" s="219">
        <v>18</v>
      </c>
      <c r="I185" s="220"/>
      <c r="J185" s="221">
        <f>ROUND(I185*H185,2)</f>
        <v>0</v>
      </c>
      <c r="K185" s="217" t="s">
        <v>1</v>
      </c>
      <c r="L185" s="45"/>
      <c r="M185" s="222" t="s">
        <v>1</v>
      </c>
      <c r="N185" s="223" t="s">
        <v>41</v>
      </c>
      <c r="O185" s="92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147</v>
      </c>
      <c r="AT185" s="226" t="s">
        <v>142</v>
      </c>
      <c r="AU185" s="226" t="s">
        <v>86</v>
      </c>
      <c r="AY185" s="18" t="s">
        <v>140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84</v>
      </c>
      <c r="BK185" s="227">
        <f>ROUND(I185*H185,2)</f>
        <v>0</v>
      </c>
      <c r="BL185" s="18" t="s">
        <v>147</v>
      </c>
      <c r="BM185" s="226" t="s">
        <v>206</v>
      </c>
    </row>
    <row r="186" s="2" customFormat="1" ht="33" customHeight="1">
      <c r="A186" s="39"/>
      <c r="B186" s="40"/>
      <c r="C186" s="215" t="s">
        <v>207</v>
      </c>
      <c r="D186" s="215" t="s">
        <v>142</v>
      </c>
      <c r="E186" s="216" t="s">
        <v>208</v>
      </c>
      <c r="F186" s="217" t="s">
        <v>209</v>
      </c>
      <c r="G186" s="218" t="s">
        <v>210</v>
      </c>
      <c r="H186" s="219">
        <v>0.66500000000000004</v>
      </c>
      <c r="I186" s="220"/>
      <c r="J186" s="221">
        <f>ROUND(I186*H186,2)</f>
        <v>0</v>
      </c>
      <c r="K186" s="217" t="s">
        <v>146</v>
      </c>
      <c r="L186" s="45"/>
      <c r="M186" s="222" t="s">
        <v>1</v>
      </c>
      <c r="N186" s="223" t="s">
        <v>41</v>
      </c>
      <c r="O186" s="92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6" t="s">
        <v>147</v>
      </c>
      <c r="AT186" s="226" t="s">
        <v>142</v>
      </c>
      <c r="AU186" s="226" t="s">
        <v>86</v>
      </c>
      <c r="AY186" s="18" t="s">
        <v>140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84</v>
      </c>
      <c r="BK186" s="227">
        <f>ROUND(I186*H186,2)</f>
        <v>0</v>
      </c>
      <c r="BL186" s="18" t="s">
        <v>147</v>
      </c>
      <c r="BM186" s="226" t="s">
        <v>211</v>
      </c>
    </row>
    <row r="187" s="2" customFormat="1" ht="21.75" customHeight="1">
      <c r="A187" s="39"/>
      <c r="B187" s="40"/>
      <c r="C187" s="272" t="s">
        <v>212</v>
      </c>
      <c r="D187" s="272" t="s">
        <v>213</v>
      </c>
      <c r="E187" s="273" t="s">
        <v>214</v>
      </c>
      <c r="F187" s="274" t="s">
        <v>215</v>
      </c>
      <c r="G187" s="275" t="s">
        <v>210</v>
      </c>
      <c r="H187" s="276">
        <v>0.56499999999999995</v>
      </c>
      <c r="I187" s="277"/>
      <c r="J187" s="278">
        <f>ROUND(I187*H187,2)</f>
        <v>0</v>
      </c>
      <c r="K187" s="274" t="s">
        <v>1</v>
      </c>
      <c r="L187" s="279"/>
      <c r="M187" s="280" t="s">
        <v>1</v>
      </c>
      <c r="N187" s="281" t="s">
        <v>41</v>
      </c>
      <c r="O187" s="92"/>
      <c r="P187" s="224">
        <f>O187*H187</f>
        <v>0</v>
      </c>
      <c r="Q187" s="224">
        <v>0.56499999999999995</v>
      </c>
      <c r="R187" s="224">
        <f>Q187*H187</f>
        <v>0.31922499999999993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199</v>
      </c>
      <c r="AT187" s="226" t="s">
        <v>213</v>
      </c>
      <c r="AU187" s="226" t="s">
        <v>86</v>
      </c>
      <c r="AY187" s="18" t="s">
        <v>140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84</v>
      </c>
      <c r="BK187" s="227">
        <f>ROUND(I187*H187,2)</f>
        <v>0</v>
      </c>
      <c r="BL187" s="18" t="s">
        <v>147</v>
      </c>
      <c r="BM187" s="226" t="s">
        <v>216</v>
      </c>
    </row>
    <row r="188" s="13" customFormat="1">
      <c r="A188" s="13"/>
      <c r="B188" s="228"/>
      <c r="C188" s="229"/>
      <c r="D188" s="230" t="s">
        <v>149</v>
      </c>
      <c r="E188" s="231" t="s">
        <v>1</v>
      </c>
      <c r="F188" s="232" t="s">
        <v>217</v>
      </c>
      <c r="G188" s="229"/>
      <c r="H188" s="231" t="s">
        <v>1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149</v>
      </c>
      <c r="AU188" s="238" t="s">
        <v>86</v>
      </c>
      <c r="AV188" s="13" t="s">
        <v>84</v>
      </c>
      <c r="AW188" s="13" t="s">
        <v>33</v>
      </c>
      <c r="AX188" s="13" t="s">
        <v>76</v>
      </c>
      <c r="AY188" s="238" t="s">
        <v>140</v>
      </c>
    </row>
    <row r="189" s="14" customFormat="1">
      <c r="A189" s="14"/>
      <c r="B189" s="239"/>
      <c r="C189" s="240"/>
      <c r="D189" s="230" t="s">
        <v>149</v>
      </c>
      <c r="E189" s="241" t="s">
        <v>1</v>
      </c>
      <c r="F189" s="242" t="s">
        <v>218</v>
      </c>
      <c r="G189" s="240"/>
      <c r="H189" s="243">
        <v>0.56499999999999995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149</v>
      </c>
      <c r="AU189" s="249" t="s">
        <v>86</v>
      </c>
      <c r="AV189" s="14" t="s">
        <v>86</v>
      </c>
      <c r="AW189" s="14" t="s">
        <v>33</v>
      </c>
      <c r="AX189" s="14" t="s">
        <v>84</v>
      </c>
      <c r="AY189" s="249" t="s">
        <v>140</v>
      </c>
    </row>
    <row r="190" s="2" customFormat="1" ht="33" customHeight="1">
      <c r="A190" s="39"/>
      <c r="B190" s="40"/>
      <c r="C190" s="272" t="s">
        <v>194</v>
      </c>
      <c r="D190" s="272" t="s">
        <v>213</v>
      </c>
      <c r="E190" s="273" t="s">
        <v>219</v>
      </c>
      <c r="F190" s="274" t="s">
        <v>220</v>
      </c>
      <c r="G190" s="275" t="s">
        <v>210</v>
      </c>
      <c r="H190" s="276">
        <v>0.10000000000000001</v>
      </c>
      <c r="I190" s="277"/>
      <c r="J190" s="278">
        <f>ROUND(I190*H190,2)</f>
        <v>0</v>
      </c>
      <c r="K190" s="274" t="s">
        <v>1</v>
      </c>
      <c r="L190" s="279"/>
      <c r="M190" s="280" t="s">
        <v>1</v>
      </c>
      <c r="N190" s="281" t="s">
        <v>41</v>
      </c>
      <c r="O190" s="92"/>
      <c r="P190" s="224">
        <f>O190*H190</f>
        <v>0</v>
      </c>
      <c r="Q190" s="224">
        <v>0.10000000000000001</v>
      </c>
      <c r="R190" s="224">
        <f>Q190*H190</f>
        <v>0.010000000000000002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199</v>
      </c>
      <c r="AT190" s="226" t="s">
        <v>213</v>
      </c>
      <c r="AU190" s="226" t="s">
        <v>86</v>
      </c>
      <c r="AY190" s="18" t="s">
        <v>140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84</v>
      </c>
      <c r="BK190" s="227">
        <f>ROUND(I190*H190,2)</f>
        <v>0</v>
      </c>
      <c r="BL190" s="18" t="s">
        <v>147</v>
      </c>
      <c r="BM190" s="226" t="s">
        <v>221</v>
      </c>
    </row>
    <row r="191" s="2" customFormat="1" ht="24.15" customHeight="1">
      <c r="A191" s="39"/>
      <c r="B191" s="40"/>
      <c r="C191" s="215" t="s">
        <v>222</v>
      </c>
      <c r="D191" s="215" t="s">
        <v>142</v>
      </c>
      <c r="E191" s="216" t="s">
        <v>223</v>
      </c>
      <c r="F191" s="217" t="s">
        <v>224</v>
      </c>
      <c r="G191" s="218" t="s">
        <v>178</v>
      </c>
      <c r="H191" s="219">
        <v>13.827999999999999</v>
      </c>
      <c r="I191" s="220"/>
      <c r="J191" s="221">
        <f>ROUND(I191*H191,2)</f>
        <v>0</v>
      </c>
      <c r="K191" s="217" t="s">
        <v>225</v>
      </c>
      <c r="L191" s="45"/>
      <c r="M191" s="222" t="s">
        <v>1</v>
      </c>
      <c r="N191" s="223" t="s">
        <v>41</v>
      </c>
      <c r="O191" s="92"/>
      <c r="P191" s="224">
        <f>O191*H191</f>
        <v>0</v>
      </c>
      <c r="Q191" s="224">
        <v>0.0070800000000000004</v>
      </c>
      <c r="R191" s="224">
        <f>Q191*H191</f>
        <v>0.097902240000000001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147</v>
      </c>
      <c r="AT191" s="226" t="s">
        <v>142</v>
      </c>
      <c r="AU191" s="226" t="s">
        <v>86</v>
      </c>
      <c r="AY191" s="18" t="s">
        <v>140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84</v>
      </c>
      <c r="BK191" s="227">
        <f>ROUND(I191*H191,2)</f>
        <v>0</v>
      </c>
      <c r="BL191" s="18" t="s">
        <v>147</v>
      </c>
      <c r="BM191" s="226" t="s">
        <v>226</v>
      </c>
    </row>
    <row r="192" s="14" customFormat="1">
      <c r="A192" s="14"/>
      <c r="B192" s="239"/>
      <c r="C192" s="240"/>
      <c r="D192" s="230" t="s">
        <v>149</v>
      </c>
      <c r="E192" s="241" t="s">
        <v>1</v>
      </c>
      <c r="F192" s="242" t="s">
        <v>227</v>
      </c>
      <c r="G192" s="240"/>
      <c r="H192" s="243">
        <v>3.9159999999999999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9" t="s">
        <v>149</v>
      </c>
      <c r="AU192" s="249" t="s">
        <v>86</v>
      </c>
      <c r="AV192" s="14" t="s">
        <v>86</v>
      </c>
      <c r="AW192" s="14" t="s">
        <v>33</v>
      </c>
      <c r="AX192" s="14" t="s">
        <v>76</v>
      </c>
      <c r="AY192" s="249" t="s">
        <v>140</v>
      </c>
    </row>
    <row r="193" s="14" customFormat="1">
      <c r="A193" s="14"/>
      <c r="B193" s="239"/>
      <c r="C193" s="240"/>
      <c r="D193" s="230" t="s">
        <v>149</v>
      </c>
      <c r="E193" s="241" t="s">
        <v>1</v>
      </c>
      <c r="F193" s="242" t="s">
        <v>228</v>
      </c>
      <c r="G193" s="240"/>
      <c r="H193" s="243">
        <v>3.54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149</v>
      </c>
      <c r="AU193" s="249" t="s">
        <v>86</v>
      </c>
      <c r="AV193" s="14" t="s">
        <v>86</v>
      </c>
      <c r="AW193" s="14" t="s">
        <v>33</v>
      </c>
      <c r="AX193" s="14" t="s">
        <v>76</v>
      </c>
      <c r="AY193" s="249" t="s">
        <v>140</v>
      </c>
    </row>
    <row r="194" s="14" customFormat="1">
      <c r="A194" s="14"/>
      <c r="B194" s="239"/>
      <c r="C194" s="240"/>
      <c r="D194" s="230" t="s">
        <v>149</v>
      </c>
      <c r="E194" s="241" t="s">
        <v>1</v>
      </c>
      <c r="F194" s="242" t="s">
        <v>229</v>
      </c>
      <c r="G194" s="240"/>
      <c r="H194" s="243">
        <v>6.3719999999999999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149</v>
      </c>
      <c r="AU194" s="249" t="s">
        <v>86</v>
      </c>
      <c r="AV194" s="14" t="s">
        <v>86</v>
      </c>
      <c r="AW194" s="14" t="s">
        <v>33</v>
      </c>
      <c r="AX194" s="14" t="s">
        <v>76</v>
      </c>
      <c r="AY194" s="249" t="s">
        <v>140</v>
      </c>
    </row>
    <row r="195" s="15" customFormat="1">
      <c r="A195" s="15"/>
      <c r="B195" s="250"/>
      <c r="C195" s="251"/>
      <c r="D195" s="230" t="s">
        <v>149</v>
      </c>
      <c r="E195" s="252" t="s">
        <v>1</v>
      </c>
      <c r="F195" s="253" t="s">
        <v>175</v>
      </c>
      <c r="G195" s="251"/>
      <c r="H195" s="254">
        <v>13.827999999999999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0" t="s">
        <v>149</v>
      </c>
      <c r="AU195" s="260" t="s">
        <v>86</v>
      </c>
      <c r="AV195" s="15" t="s">
        <v>147</v>
      </c>
      <c r="AW195" s="15" t="s">
        <v>33</v>
      </c>
      <c r="AX195" s="15" t="s">
        <v>84</v>
      </c>
      <c r="AY195" s="260" t="s">
        <v>140</v>
      </c>
    </row>
    <row r="196" s="12" customFormat="1" ht="22.8" customHeight="1">
      <c r="A196" s="12"/>
      <c r="B196" s="199"/>
      <c r="C196" s="200"/>
      <c r="D196" s="201" t="s">
        <v>75</v>
      </c>
      <c r="E196" s="213" t="s">
        <v>188</v>
      </c>
      <c r="F196" s="213" t="s">
        <v>230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SUM(P197:P237)</f>
        <v>0</v>
      </c>
      <c r="Q196" s="207"/>
      <c r="R196" s="208">
        <f>SUM(R197:R237)</f>
        <v>19.61854288</v>
      </c>
      <c r="S196" s="207"/>
      <c r="T196" s="209">
        <f>SUM(T197:T237)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84</v>
      </c>
      <c r="AT196" s="211" t="s">
        <v>75</v>
      </c>
      <c r="AU196" s="211" t="s">
        <v>84</v>
      </c>
      <c r="AY196" s="210" t="s">
        <v>140</v>
      </c>
      <c r="BK196" s="212">
        <f>SUM(BK197:BK237)</f>
        <v>0</v>
      </c>
    </row>
    <row r="197" s="2" customFormat="1" ht="24.15" customHeight="1">
      <c r="A197" s="39"/>
      <c r="B197" s="40"/>
      <c r="C197" s="215" t="s">
        <v>231</v>
      </c>
      <c r="D197" s="215" t="s">
        <v>142</v>
      </c>
      <c r="E197" s="216" t="s">
        <v>232</v>
      </c>
      <c r="F197" s="217" t="s">
        <v>233</v>
      </c>
      <c r="G197" s="218" t="s">
        <v>178</v>
      </c>
      <c r="H197" s="219">
        <v>23.792000000000002</v>
      </c>
      <c r="I197" s="220"/>
      <c r="J197" s="221">
        <f>ROUND(I197*H197,2)</f>
        <v>0</v>
      </c>
      <c r="K197" s="217" t="s">
        <v>146</v>
      </c>
      <c r="L197" s="45"/>
      <c r="M197" s="222" t="s">
        <v>1</v>
      </c>
      <c r="N197" s="223" t="s">
        <v>41</v>
      </c>
      <c r="O197" s="92"/>
      <c r="P197" s="224">
        <f>O197*H197</f>
        <v>0</v>
      </c>
      <c r="Q197" s="224">
        <v>0.018380000000000001</v>
      </c>
      <c r="R197" s="224">
        <f>Q197*H197</f>
        <v>0.43729696000000007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147</v>
      </c>
      <c r="AT197" s="226" t="s">
        <v>142</v>
      </c>
      <c r="AU197" s="226" t="s">
        <v>86</v>
      </c>
      <c r="AY197" s="18" t="s">
        <v>140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84</v>
      </c>
      <c r="BK197" s="227">
        <f>ROUND(I197*H197,2)</f>
        <v>0</v>
      </c>
      <c r="BL197" s="18" t="s">
        <v>147</v>
      </c>
      <c r="BM197" s="226" t="s">
        <v>234</v>
      </c>
    </row>
    <row r="198" s="13" customFormat="1">
      <c r="A198" s="13"/>
      <c r="B198" s="228"/>
      <c r="C198" s="229"/>
      <c r="D198" s="230" t="s">
        <v>149</v>
      </c>
      <c r="E198" s="231" t="s">
        <v>1</v>
      </c>
      <c r="F198" s="232" t="s">
        <v>235</v>
      </c>
      <c r="G198" s="229"/>
      <c r="H198" s="231" t="s">
        <v>1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149</v>
      </c>
      <c r="AU198" s="238" t="s">
        <v>86</v>
      </c>
      <c r="AV198" s="13" t="s">
        <v>84</v>
      </c>
      <c r="AW198" s="13" t="s">
        <v>33</v>
      </c>
      <c r="AX198" s="13" t="s">
        <v>76</v>
      </c>
      <c r="AY198" s="238" t="s">
        <v>140</v>
      </c>
    </row>
    <row r="199" s="13" customFormat="1">
      <c r="A199" s="13"/>
      <c r="B199" s="228"/>
      <c r="C199" s="229"/>
      <c r="D199" s="230" t="s">
        <v>149</v>
      </c>
      <c r="E199" s="231" t="s">
        <v>1</v>
      </c>
      <c r="F199" s="232" t="s">
        <v>236</v>
      </c>
      <c r="G199" s="229"/>
      <c r="H199" s="231" t="s">
        <v>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149</v>
      </c>
      <c r="AU199" s="238" t="s">
        <v>86</v>
      </c>
      <c r="AV199" s="13" t="s">
        <v>84</v>
      </c>
      <c r="AW199" s="13" t="s">
        <v>33</v>
      </c>
      <c r="AX199" s="13" t="s">
        <v>76</v>
      </c>
      <c r="AY199" s="238" t="s">
        <v>140</v>
      </c>
    </row>
    <row r="200" s="14" customFormat="1">
      <c r="A200" s="14"/>
      <c r="B200" s="239"/>
      <c r="C200" s="240"/>
      <c r="D200" s="230" t="s">
        <v>149</v>
      </c>
      <c r="E200" s="241" t="s">
        <v>1</v>
      </c>
      <c r="F200" s="242" t="s">
        <v>237</v>
      </c>
      <c r="G200" s="240"/>
      <c r="H200" s="243">
        <v>1.5920000000000001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149</v>
      </c>
      <c r="AU200" s="249" t="s">
        <v>86</v>
      </c>
      <c r="AV200" s="14" t="s">
        <v>86</v>
      </c>
      <c r="AW200" s="14" t="s">
        <v>33</v>
      </c>
      <c r="AX200" s="14" t="s">
        <v>76</v>
      </c>
      <c r="AY200" s="249" t="s">
        <v>140</v>
      </c>
    </row>
    <row r="201" s="14" customFormat="1">
      <c r="A201" s="14"/>
      <c r="B201" s="239"/>
      <c r="C201" s="240"/>
      <c r="D201" s="230" t="s">
        <v>149</v>
      </c>
      <c r="E201" s="241" t="s">
        <v>1</v>
      </c>
      <c r="F201" s="242" t="s">
        <v>238</v>
      </c>
      <c r="G201" s="240"/>
      <c r="H201" s="243">
        <v>4.2000000000000002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9" t="s">
        <v>149</v>
      </c>
      <c r="AU201" s="249" t="s">
        <v>86</v>
      </c>
      <c r="AV201" s="14" t="s">
        <v>86</v>
      </c>
      <c r="AW201" s="14" t="s">
        <v>33</v>
      </c>
      <c r="AX201" s="14" t="s">
        <v>76</v>
      </c>
      <c r="AY201" s="249" t="s">
        <v>140</v>
      </c>
    </row>
    <row r="202" s="14" customFormat="1">
      <c r="A202" s="14"/>
      <c r="B202" s="239"/>
      <c r="C202" s="240"/>
      <c r="D202" s="230" t="s">
        <v>149</v>
      </c>
      <c r="E202" s="241" t="s">
        <v>1</v>
      </c>
      <c r="F202" s="242" t="s">
        <v>239</v>
      </c>
      <c r="G202" s="240"/>
      <c r="H202" s="243">
        <v>3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149</v>
      </c>
      <c r="AU202" s="249" t="s">
        <v>86</v>
      </c>
      <c r="AV202" s="14" t="s">
        <v>86</v>
      </c>
      <c r="AW202" s="14" t="s">
        <v>33</v>
      </c>
      <c r="AX202" s="14" t="s">
        <v>76</v>
      </c>
      <c r="AY202" s="249" t="s">
        <v>140</v>
      </c>
    </row>
    <row r="203" s="13" customFormat="1">
      <c r="A203" s="13"/>
      <c r="B203" s="228"/>
      <c r="C203" s="229"/>
      <c r="D203" s="230" t="s">
        <v>149</v>
      </c>
      <c r="E203" s="231" t="s">
        <v>1</v>
      </c>
      <c r="F203" s="232" t="s">
        <v>240</v>
      </c>
      <c r="G203" s="229"/>
      <c r="H203" s="231" t="s">
        <v>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149</v>
      </c>
      <c r="AU203" s="238" t="s">
        <v>86</v>
      </c>
      <c r="AV203" s="13" t="s">
        <v>84</v>
      </c>
      <c r="AW203" s="13" t="s">
        <v>33</v>
      </c>
      <c r="AX203" s="13" t="s">
        <v>76</v>
      </c>
      <c r="AY203" s="238" t="s">
        <v>140</v>
      </c>
    </row>
    <row r="204" s="14" customFormat="1">
      <c r="A204" s="14"/>
      <c r="B204" s="239"/>
      <c r="C204" s="240"/>
      <c r="D204" s="230" t="s">
        <v>149</v>
      </c>
      <c r="E204" s="241" t="s">
        <v>1</v>
      </c>
      <c r="F204" s="242" t="s">
        <v>207</v>
      </c>
      <c r="G204" s="240"/>
      <c r="H204" s="243">
        <v>10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149</v>
      </c>
      <c r="AU204" s="249" t="s">
        <v>86</v>
      </c>
      <c r="AV204" s="14" t="s">
        <v>86</v>
      </c>
      <c r="AW204" s="14" t="s">
        <v>33</v>
      </c>
      <c r="AX204" s="14" t="s">
        <v>76</v>
      </c>
      <c r="AY204" s="249" t="s">
        <v>140</v>
      </c>
    </row>
    <row r="205" s="13" customFormat="1">
      <c r="A205" s="13"/>
      <c r="B205" s="228"/>
      <c r="C205" s="229"/>
      <c r="D205" s="230" t="s">
        <v>149</v>
      </c>
      <c r="E205" s="231" t="s">
        <v>1</v>
      </c>
      <c r="F205" s="232" t="s">
        <v>241</v>
      </c>
      <c r="G205" s="229"/>
      <c r="H205" s="231" t="s">
        <v>1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149</v>
      </c>
      <c r="AU205" s="238" t="s">
        <v>86</v>
      </c>
      <c r="AV205" s="13" t="s">
        <v>84</v>
      </c>
      <c r="AW205" s="13" t="s">
        <v>33</v>
      </c>
      <c r="AX205" s="13" t="s">
        <v>76</v>
      </c>
      <c r="AY205" s="238" t="s">
        <v>140</v>
      </c>
    </row>
    <row r="206" s="14" customFormat="1">
      <c r="A206" s="14"/>
      <c r="B206" s="239"/>
      <c r="C206" s="240"/>
      <c r="D206" s="230" t="s">
        <v>149</v>
      </c>
      <c r="E206" s="241" t="s">
        <v>1</v>
      </c>
      <c r="F206" s="242" t="s">
        <v>242</v>
      </c>
      <c r="G206" s="240"/>
      <c r="H206" s="243">
        <v>5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149</v>
      </c>
      <c r="AU206" s="249" t="s">
        <v>86</v>
      </c>
      <c r="AV206" s="14" t="s">
        <v>86</v>
      </c>
      <c r="AW206" s="14" t="s">
        <v>33</v>
      </c>
      <c r="AX206" s="14" t="s">
        <v>76</v>
      </c>
      <c r="AY206" s="249" t="s">
        <v>140</v>
      </c>
    </row>
    <row r="207" s="15" customFormat="1">
      <c r="A207" s="15"/>
      <c r="B207" s="250"/>
      <c r="C207" s="251"/>
      <c r="D207" s="230" t="s">
        <v>149</v>
      </c>
      <c r="E207" s="252" t="s">
        <v>1</v>
      </c>
      <c r="F207" s="253" t="s">
        <v>175</v>
      </c>
      <c r="G207" s="251"/>
      <c r="H207" s="254">
        <v>23.792000000000002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0" t="s">
        <v>149</v>
      </c>
      <c r="AU207" s="260" t="s">
        <v>86</v>
      </c>
      <c r="AV207" s="15" t="s">
        <v>147</v>
      </c>
      <c r="AW207" s="15" t="s">
        <v>33</v>
      </c>
      <c r="AX207" s="15" t="s">
        <v>84</v>
      </c>
      <c r="AY207" s="260" t="s">
        <v>140</v>
      </c>
    </row>
    <row r="208" s="2" customFormat="1" ht="24.15" customHeight="1">
      <c r="A208" s="39"/>
      <c r="B208" s="40"/>
      <c r="C208" s="215" t="s">
        <v>8</v>
      </c>
      <c r="D208" s="215" t="s">
        <v>142</v>
      </c>
      <c r="E208" s="216" t="s">
        <v>243</v>
      </c>
      <c r="F208" s="217" t="s">
        <v>244</v>
      </c>
      <c r="G208" s="218" t="s">
        <v>156</v>
      </c>
      <c r="H208" s="219">
        <v>4</v>
      </c>
      <c r="I208" s="220"/>
      <c r="J208" s="221">
        <f>ROUND(I208*H208,2)</f>
        <v>0</v>
      </c>
      <c r="K208" s="217" t="s">
        <v>146</v>
      </c>
      <c r="L208" s="45"/>
      <c r="M208" s="222" t="s">
        <v>1</v>
      </c>
      <c r="N208" s="223" t="s">
        <v>41</v>
      </c>
      <c r="O208" s="92"/>
      <c r="P208" s="224">
        <f>O208*H208</f>
        <v>0</v>
      </c>
      <c r="Q208" s="224">
        <v>0.041500000000000002</v>
      </c>
      <c r="R208" s="224">
        <f>Q208*H208</f>
        <v>0.16600000000000001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147</v>
      </c>
      <c r="AT208" s="226" t="s">
        <v>142</v>
      </c>
      <c r="AU208" s="226" t="s">
        <v>86</v>
      </c>
      <c r="AY208" s="18" t="s">
        <v>140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84</v>
      </c>
      <c r="BK208" s="227">
        <f>ROUND(I208*H208,2)</f>
        <v>0</v>
      </c>
      <c r="BL208" s="18" t="s">
        <v>147</v>
      </c>
      <c r="BM208" s="226" t="s">
        <v>245</v>
      </c>
    </row>
    <row r="209" s="13" customFormat="1">
      <c r="A209" s="13"/>
      <c r="B209" s="228"/>
      <c r="C209" s="229"/>
      <c r="D209" s="230" t="s">
        <v>149</v>
      </c>
      <c r="E209" s="231" t="s">
        <v>1</v>
      </c>
      <c r="F209" s="232" t="s">
        <v>246</v>
      </c>
      <c r="G209" s="229"/>
      <c r="H209" s="231" t="s">
        <v>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149</v>
      </c>
      <c r="AU209" s="238" t="s">
        <v>86</v>
      </c>
      <c r="AV209" s="13" t="s">
        <v>84</v>
      </c>
      <c r="AW209" s="13" t="s">
        <v>33</v>
      </c>
      <c r="AX209" s="13" t="s">
        <v>76</v>
      </c>
      <c r="AY209" s="238" t="s">
        <v>140</v>
      </c>
    </row>
    <row r="210" s="14" customFormat="1">
      <c r="A210" s="14"/>
      <c r="B210" s="239"/>
      <c r="C210" s="240"/>
      <c r="D210" s="230" t="s">
        <v>149</v>
      </c>
      <c r="E210" s="241" t="s">
        <v>1</v>
      </c>
      <c r="F210" s="242" t="s">
        <v>247</v>
      </c>
      <c r="G210" s="240"/>
      <c r="H210" s="243">
        <v>4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149</v>
      </c>
      <c r="AU210" s="249" t="s">
        <v>86</v>
      </c>
      <c r="AV210" s="14" t="s">
        <v>86</v>
      </c>
      <c r="AW210" s="14" t="s">
        <v>33</v>
      </c>
      <c r="AX210" s="14" t="s">
        <v>84</v>
      </c>
      <c r="AY210" s="249" t="s">
        <v>140</v>
      </c>
    </row>
    <row r="211" s="2" customFormat="1" ht="37.8" customHeight="1">
      <c r="A211" s="39"/>
      <c r="B211" s="40"/>
      <c r="C211" s="215" t="s">
        <v>248</v>
      </c>
      <c r="D211" s="215" t="s">
        <v>142</v>
      </c>
      <c r="E211" s="216" t="s">
        <v>249</v>
      </c>
      <c r="F211" s="217" t="s">
        <v>250</v>
      </c>
      <c r="G211" s="218" t="s">
        <v>178</v>
      </c>
      <c r="H211" s="219">
        <v>6</v>
      </c>
      <c r="I211" s="220"/>
      <c r="J211" s="221">
        <f>ROUND(I211*H211,2)</f>
        <v>0</v>
      </c>
      <c r="K211" s="217" t="s">
        <v>146</v>
      </c>
      <c r="L211" s="45"/>
      <c r="M211" s="222" t="s">
        <v>1</v>
      </c>
      <c r="N211" s="223" t="s">
        <v>41</v>
      </c>
      <c r="O211" s="92"/>
      <c r="P211" s="224">
        <f>O211*H211</f>
        <v>0</v>
      </c>
      <c r="Q211" s="224">
        <v>0.030300000000000001</v>
      </c>
      <c r="R211" s="224">
        <f>Q211*H211</f>
        <v>0.18180000000000002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147</v>
      </c>
      <c r="AT211" s="226" t="s">
        <v>142</v>
      </c>
      <c r="AU211" s="226" t="s">
        <v>86</v>
      </c>
      <c r="AY211" s="18" t="s">
        <v>140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84</v>
      </c>
      <c r="BK211" s="227">
        <f>ROUND(I211*H211,2)</f>
        <v>0</v>
      </c>
      <c r="BL211" s="18" t="s">
        <v>147</v>
      </c>
      <c r="BM211" s="226" t="s">
        <v>251</v>
      </c>
    </row>
    <row r="212" s="13" customFormat="1">
      <c r="A212" s="13"/>
      <c r="B212" s="228"/>
      <c r="C212" s="229"/>
      <c r="D212" s="230" t="s">
        <v>149</v>
      </c>
      <c r="E212" s="231" t="s">
        <v>1</v>
      </c>
      <c r="F212" s="232" t="s">
        <v>252</v>
      </c>
      <c r="G212" s="229"/>
      <c r="H212" s="231" t="s">
        <v>1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149</v>
      </c>
      <c r="AU212" s="238" t="s">
        <v>86</v>
      </c>
      <c r="AV212" s="13" t="s">
        <v>84</v>
      </c>
      <c r="AW212" s="13" t="s">
        <v>33</v>
      </c>
      <c r="AX212" s="13" t="s">
        <v>76</v>
      </c>
      <c r="AY212" s="238" t="s">
        <v>140</v>
      </c>
    </row>
    <row r="213" s="14" customFormat="1">
      <c r="A213" s="14"/>
      <c r="B213" s="239"/>
      <c r="C213" s="240"/>
      <c r="D213" s="230" t="s">
        <v>149</v>
      </c>
      <c r="E213" s="241" t="s">
        <v>1</v>
      </c>
      <c r="F213" s="242" t="s">
        <v>253</v>
      </c>
      <c r="G213" s="240"/>
      <c r="H213" s="243">
        <v>6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149</v>
      </c>
      <c r="AU213" s="249" t="s">
        <v>86</v>
      </c>
      <c r="AV213" s="14" t="s">
        <v>86</v>
      </c>
      <c r="AW213" s="14" t="s">
        <v>33</v>
      </c>
      <c r="AX213" s="14" t="s">
        <v>84</v>
      </c>
      <c r="AY213" s="249" t="s">
        <v>140</v>
      </c>
    </row>
    <row r="214" s="2" customFormat="1" ht="33" customHeight="1">
      <c r="A214" s="39"/>
      <c r="B214" s="40"/>
      <c r="C214" s="215" t="s">
        <v>254</v>
      </c>
      <c r="D214" s="215" t="s">
        <v>142</v>
      </c>
      <c r="E214" s="216" t="s">
        <v>255</v>
      </c>
      <c r="F214" s="217" t="s">
        <v>256</v>
      </c>
      <c r="G214" s="218" t="s">
        <v>178</v>
      </c>
      <c r="H214" s="219">
        <v>89.822999999999993</v>
      </c>
      <c r="I214" s="220"/>
      <c r="J214" s="221">
        <f>ROUND(I214*H214,2)</f>
        <v>0</v>
      </c>
      <c r="K214" s="217" t="s">
        <v>146</v>
      </c>
      <c r="L214" s="45"/>
      <c r="M214" s="222" t="s">
        <v>1</v>
      </c>
      <c r="N214" s="223" t="s">
        <v>41</v>
      </c>
      <c r="O214" s="92"/>
      <c r="P214" s="224">
        <f>O214*H214</f>
        <v>0</v>
      </c>
      <c r="Q214" s="224">
        <v>0.0054999999999999997</v>
      </c>
      <c r="R214" s="224">
        <f>Q214*H214</f>
        <v>0.49402649999999992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147</v>
      </c>
      <c r="AT214" s="226" t="s">
        <v>142</v>
      </c>
      <c r="AU214" s="226" t="s">
        <v>86</v>
      </c>
      <c r="AY214" s="18" t="s">
        <v>140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84</v>
      </c>
      <c r="BK214" s="227">
        <f>ROUND(I214*H214,2)</f>
        <v>0</v>
      </c>
      <c r="BL214" s="18" t="s">
        <v>147</v>
      </c>
      <c r="BM214" s="226" t="s">
        <v>257</v>
      </c>
    </row>
    <row r="215" s="2" customFormat="1" ht="24.15" customHeight="1">
      <c r="A215" s="39"/>
      <c r="B215" s="40"/>
      <c r="C215" s="215" t="s">
        <v>258</v>
      </c>
      <c r="D215" s="215" t="s">
        <v>142</v>
      </c>
      <c r="E215" s="216" t="s">
        <v>259</v>
      </c>
      <c r="F215" s="217" t="s">
        <v>260</v>
      </c>
      <c r="G215" s="218" t="s">
        <v>178</v>
      </c>
      <c r="H215" s="219">
        <v>89.822999999999993</v>
      </c>
      <c r="I215" s="220"/>
      <c r="J215" s="221">
        <f>ROUND(I215*H215,2)</f>
        <v>0</v>
      </c>
      <c r="K215" s="217" t="s">
        <v>146</v>
      </c>
      <c r="L215" s="45"/>
      <c r="M215" s="222" t="s">
        <v>1</v>
      </c>
      <c r="N215" s="223" t="s">
        <v>41</v>
      </c>
      <c r="O215" s="92"/>
      <c r="P215" s="224">
        <f>O215*H215</f>
        <v>0</v>
      </c>
      <c r="Q215" s="224">
        <v>0.0040000000000000001</v>
      </c>
      <c r="R215" s="224">
        <f>Q215*H215</f>
        <v>0.359292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147</v>
      </c>
      <c r="AT215" s="226" t="s">
        <v>142</v>
      </c>
      <c r="AU215" s="226" t="s">
        <v>86</v>
      </c>
      <c r="AY215" s="18" t="s">
        <v>140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84</v>
      </c>
      <c r="BK215" s="227">
        <f>ROUND(I215*H215,2)</f>
        <v>0</v>
      </c>
      <c r="BL215" s="18" t="s">
        <v>147</v>
      </c>
      <c r="BM215" s="226" t="s">
        <v>261</v>
      </c>
    </row>
    <row r="216" s="2" customFormat="1" ht="21.75" customHeight="1">
      <c r="A216" s="39"/>
      <c r="B216" s="40"/>
      <c r="C216" s="215" t="s">
        <v>262</v>
      </c>
      <c r="D216" s="215" t="s">
        <v>142</v>
      </c>
      <c r="E216" s="216" t="s">
        <v>263</v>
      </c>
      <c r="F216" s="217" t="s">
        <v>264</v>
      </c>
      <c r="G216" s="218" t="s">
        <v>178</v>
      </c>
      <c r="H216" s="219">
        <v>82.923000000000002</v>
      </c>
      <c r="I216" s="220"/>
      <c r="J216" s="221">
        <f>ROUND(I216*H216,2)</f>
        <v>0</v>
      </c>
      <c r="K216" s="217" t="s">
        <v>1</v>
      </c>
      <c r="L216" s="45"/>
      <c r="M216" s="222" t="s">
        <v>1</v>
      </c>
      <c r="N216" s="223" t="s">
        <v>41</v>
      </c>
      <c r="O216" s="92"/>
      <c r="P216" s="224">
        <f>O216*H216</f>
        <v>0</v>
      </c>
      <c r="Q216" s="224">
        <v>0.029999999999999999</v>
      </c>
      <c r="R216" s="224">
        <f>Q216*H216</f>
        <v>2.4876900000000002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147</v>
      </c>
      <c r="AT216" s="226" t="s">
        <v>142</v>
      </c>
      <c r="AU216" s="226" t="s">
        <v>86</v>
      </c>
      <c r="AY216" s="18" t="s">
        <v>140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84</v>
      </c>
      <c r="BK216" s="227">
        <f>ROUND(I216*H216,2)</f>
        <v>0</v>
      </c>
      <c r="BL216" s="18" t="s">
        <v>147</v>
      </c>
      <c r="BM216" s="226" t="s">
        <v>265</v>
      </c>
    </row>
    <row r="217" s="13" customFormat="1">
      <c r="A217" s="13"/>
      <c r="B217" s="228"/>
      <c r="C217" s="229"/>
      <c r="D217" s="230" t="s">
        <v>149</v>
      </c>
      <c r="E217" s="231" t="s">
        <v>1</v>
      </c>
      <c r="F217" s="232" t="s">
        <v>266</v>
      </c>
      <c r="G217" s="229"/>
      <c r="H217" s="231" t="s">
        <v>1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149</v>
      </c>
      <c r="AU217" s="238" t="s">
        <v>86</v>
      </c>
      <c r="AV217" s="13" t="s">
        <v>84</v>
      </c>
      <c r="AW217" s="13" t="s">
        <v>33</v>
      </c>
      <c r="AX217" s="13" t="s">
        <v>76</v>
      </c>
      <c r="AY217" s="238" t="s">
        <v>140</v>
      </c>
    </row>
    <row r="218" s="13" customFormat="1">
      <c r="A218" s="13"/>
      <c r="B218" s="228"/>
      <c r="C218" s="229"/>
      <c r="D218" s="230" t="s">
        <v>149</v>
      </c>
      <c r="E218" s="231" t="s">
        <v>1</v>
      </c>
      <c r="F218" s="232" t="s">
        <v>267</v>
      </c>
      <c r="G218" s="229"/>
      <c r="H218" s="231" t="s">
        <v>1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149</v>
      </c>
      <c r="AU218" s="238" t="s">
        <v>86</v>
      </c>
      <c r="AV218" s="13" t="s">
        <v>84</v>
      </c>
      <c r="AW218" s="13" t="s">
        <v>33</v>
      </c>
      <c r="AX218" s="13" t="s">
        <v>76</v>
      </c>
      <c r="AY218" s="238" t="s">
        <v>140</v>
      </c>
    </row>
    <row r="219" s="14" customFormat="1">
      <c r="A219" s="14"/>
      <c r="B219" s="239"/>
      <c r="C219" s="240"/>
      <c r="D219" s="230" t="s">
        <v>149</v>
      </c>
      <c r="E219" s="241" t="s">
        <v>1</v>
      </c>
      <c r="F219" s="242" t="s">
        <v>268</v>
      </c>
      <c r="G219" s="240"/>
      <c r="H219" s="243">
        <v>40.271999999999998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149</v>
      </c>
      <c r="AU219" s="249" t="s">
        <v>86</v>
      </c>
      <c r="AV219" s="14" t="s">
        <v>86</v>
      </c>
      <c r="AW219" s="14" t="s">
        <v>33</v>
      </c>
      <c r="AX219" s="14" t="s">
        <v>76</v>
      </c>
      <c r="AY219" s="249" t="s">
        <v>140</v>
      </c>
    </row>
    <row r="220" s="14" customFormat="1">
      <c r="A220" s="14"/>
      <c r="B220" s="239"/>
      <c r="C220" s="240"/>
      <c r="D220" s="230" t="s">
        <v>149</v>
      </c>
      <c r="E220" s="241" t="s">
        <v>1</v>
      </c>
      <c r="F220" s="242" t="s">
        <v>269</v>
      </c>
      <c r="G220" s="240"/>
      <c r="H220" s="243">
        <v>-1.97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149</v>
      </c>
      <c r="AU220" s="249" t="s">
        <v>86</v>
      </c>
      <c r="AV220" s="14" t="s">
        <v>86</v>
      </c>
      <c r="AW220" s="14" t="s">
        <v>33</v>
      </c>
      <c r="AX220" s="14" t="s">
        <v>76</v>
      </c>
      <c r="AY220" s="249" t="s">
        <v>140</v>
      </c>
    </row>
    <row r="221" s="13" customFormat="1">
      <c r="A221" s="13"/>
      <c r="B221" s="228"/>
      <c r="C221" s="229"/>
      <c r="D221" s="230" t="s">
        <v>149</v>
      </c>
      <c r="E221" s="231" t="s">
        <v>1</v>
      </c>
      <c r="F221" s="232" t="s">
        <v>270</v>
      </c>
      <c r="G221" s="229"/>
      <c r="H221" s="231" t="s">
        <v>1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149</v>
      </c>
      <c r="AU221" s="238" t="s">
        <v>86</v>
      </c>
      <c r="AV221" s="13" t="s">
        <v>84</v>
      </c>
      <c r="AW221" s="13" t="s">
        <v>33</v>
      </c>
      <c r="AX221" s="13" t="s">
        <v>76</v>
      </c>
      <c r="AY221" s="238" t="s">
        <v>140</v>
      </c>
    </row>
    <row r="222" s="14" customFormat="1">
      <c r="A222" s="14"/>
      <c r="B222" s="239"/>
      <c r="C222" s="240"/>
      <c r="D222" s="230" t="s">
        <v>149</v>
      </c>
      <c r="E222" s="241" t="s">
        <v>1</v>
      </c>
      <c r="F222" s="242" t="s">
        <v>271</v>
      </c>
      <c r="G222" s="240"/>
      <c r="H222" s="243">
        <v>4.8019999999999996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149</v>
      </c>
      <c r="AU222" s="249" t="s">
        <v>86</v>
      </c>
      <c r="AV222" s="14" t="s">
        <v>86</v>
      </c>
      <c r="AW222" s="14" t="s">
        <v>33</v>
      </c>
      <c r="AX222" s="14" t="s">
        <v>76</v>
      </c>
      <c r="AY222" s="249" t="s">
        <v>140</v>
      </c>
    </row>
    <row r="223" s="14" customFormat="1">
      <c r="A223" s="14"/>
      <c r="B223" s="239"/>
      <c r="C223" s="240"/>
      <c r="D223" s="230" t="s">
        <v>149</v>
      </c>
      <c r="E223" s="241" t="s">
        <v>1</v>
      </c>
      <c r="F223" s="242" t="s">
        <v>272</v>
      </c>
      <c r="G223" s="240"/>
      <c r="H223" s="243">
        <v>15.711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9" t="s">
        <v>149</v>
      </c>
      <c r="AU223" s="249" t="s">
        <v>86</v>
      </c>
      <c r="AV223" s="14" t="s">
        <v>86</v>
      </c>
      <c r="AW223" s="14" t="s">
        <v>33</v>
      </c>
      <c r="AX223" s="14" t="s">
        <v>76</v>
      </c>
      <c r="AY223" s="249" t="s">
        <v>140</v>
      </c>
    </row>
    <row r="224" s="14" customFormat="1">
      <c r="A224" s="14"/>
      <c r="B224" s="239"/>
      <c r="C224" s="240"/>
      <c r="D224" s="230" t="s">
        <v>149</v>
      </c>
      <c r="E224" s="241" t="s">
        <v>1</v>
      </c>
      <c r="F224" s="242" t="s">
        <v>273</v>
      </c>
      <c r="G224" s="240"/>
      <c r="H224" s="243">
        <v>5.2949999999999999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149</v>
      </c>
      <c r="AU224" s="249" t="s">
        <v>86</v>
      </c>
      <c r="AV224" s="14" t="s">
        <v>86</v>
      </c>
      <c r="AW224" s="14" t="s">
        <v>33</v>
      </c>
      <c r="AX224" s="14" t="s">
        <v>76</v>
      </c>
      <c r="AY224" s="249" t="s">
        <v>140</v>
      </c>
    </row>
    <row r="225" s="13" customFormat="1">
      <c r="A225" s="13"/>
      <c r="B225" s="228"/>
      <c r="C225" s="229"/>
      <c r="D225" s="230" t="s">
        <v>149</v>
      </c>
      <c r="E225" s="231" t="s">
        <v>1</v>
      </c>
      <c r="F225" s="232" t="s">
        <v>274</v>
      </c>
      <c r="G225" s="229"/>
      <c r="H225" s="231" t="s">
        <v>1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149</v>
      </c>
      <c r="AU225" s="238" t="s">
        <v>86</v>
      </c>
      <c r="AV225" s="13" t="s">
        <v>84</v>
      </c>
      <c r="AW225" s="13" t="s">
        <v>33</v>
      </c>
      <c r="AX225" s="13" t="s">
        <v>76</v>
      </c>
      <c r="AY225" s="238" t="s">
        <v>140</v>
      </c>
    </row>
    <row r="226" s="14" customFormat="1">
      <c r="A226" s="14"/>
      <c r="B226" s="239"/>
      <c r="C226" s="240"/>
      <c r="D226" s="230" t="s">
        <v>149</v>
      </c>
      <c r="E226" s="241" t="s">
        <v>1</v>
      </c>
      <c r="F226" s="242" t="s">
        <v>275</v>
      </c>
      <c r="G226" s="240"/>
      <c r="H226" s="243">
        <v>3.6720000000000002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149</v>
      </c>
      <c r="AU226" s="249" t="s">
        <v>86</v>
      </c>
      <c r="AV226" s="14" t="s">
        <v>86</v>
      </c>
      <c r="AW226" s="14" t="s">
        <v>33</v>
      </c>
      <c r="AX226" s="14" t="s">
        <v>76</v>
      </c>
      <c r="AY226" s="249" t="s">
        <v>140</v>
      </c>
    </row>
    <row r="227" s="14" customFormat="1">
      <c r="A227" s="14"/>
      <c r="B227" s="239"/>
      <c r="C227" s="240"/>
      <c r="D227" s="230" t="s">
        <v>149</v>
      </c>
      <c r="E227" s="241" t="s">
        <v>1</v>
      </c>
      <c r="F227" s="242" t="s">
        <v>276</v>
      </c>
      <c r="G227" s="240"/>
      <c r="H227" s="243">
        <v>3.657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149</v>
      </c>
      <c r="AU227" s="249" t="s">
        <v>86</v>
      </c>
      <c r="AV227" s="14" t="s">
        <v>86</v>
      </c>
      <c r="AW227" s="14" t="s">
        <v>33</v>
      </c>
      <c r="AX227" s="14" t="s">
        <v>76</v>
      </c>
      <c r="AY227" s="249" t="s">
        <v>140</v>
      </c>
    </row>
    <row r="228" s="14" customFormat="1">
      <c r="A228" s="14"/>
      <c r="B228" s="239"/>
      <c r="C228" s="240"/>
      <c r="D228" s="230" t="s">
        <v>149</v>
      </c>
      <c r="E228" s="241" t="s">
        <v>1</v>
      </c>
      <c r="F228" s="242" t="s">
        <v>277</v>
      </c>
      <c r="G228" s="240"/>
      <c r="H228" s="243">
        <v>1.484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149</v>
      </c>
      <c r="AU228" s="249" t="s">
        <v>86</v>
      </c>
      <c r="AV228" s="14" t="s">
        <v>86</v>
      </c>
      <c r="AW228" s="14" t="s">
        <v>33</v>
      </c>
      <c r="AX228" s="14" t="s">
        <v>76</v>
      </c>
      <c r="AY228" s="249" t="s">
        <v>140</v>
      </c>
    </row>
    <row r="229" s="13" customFormat="1">
      <c r="A229" s="13"/>
      <c r="B229" s="228"/>
      <c r="C229" s="229"/>
      <c r="D229" s="230" t="s">
        <v>149</v>
      </c>
      <c r="E229" s="231" t="s">
        <v>1</v>
      </c>
      <c r="F229" s="232" t="s">
        <v>240</v>
      </c>
      <c r="G229" s="229"/>
      <c r="H229" s="231" t="s">
        <v>1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149</v>
      </c>
      <c r="AU229" s="238" t="s">
        <v>86</v>
      </c>
      <c r="AV229" s="13" t="s">
        <v>84</v>
      </c>
      <c r="AW229" s="13" t="s">
        <v>33</v>
      </c>
      <c r="AX229" s="13" t="s">
        <v>76</v>
      </c>
      <c r="AY229" s="238" t="s">
        <v>140</v>
      </c>
    </row>
    <row r="230" s="14" customFormat="1">
      <c r="A230" s="14"/>
      <c r="B230" s="239"/>
      <c r="C230" s="240"/>
      <c r="D230" s="230" t="s">
        <v>149</v>
      </c>
      <c r="E230" s="241" t="s">
        <v>1</v>
      </c>
      <c r="F230" s="242" t="s">
        <v>207</v>
      </c>
      <c r="G230" s="240"/>
      <c r="H230" s="243">
        <v>10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9" t="s">
        <v>149</v>
      </c>
      <c r="AU230" s="249" t="s">
        <v>86</v>
      </c>
      <c r="AV230" s="14" t="s">
        <v>86</v>
      </c>
      <c r="AW230" s="14" t="s">
        <v>33</v>
      </c>
      <c r="AX230" s="14" t="s">
        <v>76</v>
      </c>
      <c r="AY230" s="249" t="s">
        <v>140</v>
      </c>
    </row>
    <row r="231" s="15" customFormat="1">
      <c r="A231" s="15"/>
      <c r="B231" s="250"/>
      <c r="C231" s="251"/>
      <c r="D231" s="230" t="s">
        <v>149</v>
      </c>
      <c r="E231" s="252" t="s">
        <v>1</v>
      </c>
      <c r="F231" s="253" t="s">
        <v>175</v>
      </c>
      <c r="G231" s="251"/>
      <c r="H231" s="254">
        <v>82.923000000000002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0" t="s">
        <v>149</v>
      </c>
      <c r="AU231" s="260" t="s">
        <v>86</v>
      </c>
      <c r="AV231" s="15" t="s">
        <v>147</v>
      </c>
      <c r="AW231" s="15" t="s">
        <v>33</v>
      </c>
      <c r="AX231" s="15" t="s">
        <v>84</v>
      </c>
      <c r="AY231" s="260" t="s">
        <v>140</v>
      </c>
    </row>
    <row r="232" s="2" customFormat="1" ht="24.15" customHeight="1">
      <c r="A232" s="39"/>
      <c r="B232" s="40"/>
      <c r="C232" s="215" t="s">
        <v>278</v>
      </c>
      <c r="D232" s="215" t="s">
        <v>142</v>
      </c>
      <c r="E232" s="216" t="s">
        <v>279</v>
      </c>
      <c r="F232" s="217" t="s">
        <v>280</v>
      </c>
      <c r="G232" s="218" t="s">
        <v>178</v>
      </c>
      <c r="H232" s="219">
        <v>82.923000000000002</v>
      </c>
      <c r="I232" s="220"/>
      <c r="J232" s="221">
        <f>ROUND(I232*H232,2)</f>
        <v>0</v>
      </c>
      <c r="K232" s="217" t="s">
        <v>146</v>
      </c>
      <c r="L232" s="45"/>
      <c r="M232" s="222" t="s">
        <v>1</v>
      </c>
      <c r="N232" s="223" t="s">
        <v>41</v>
      </c>
      <c r="O232" s="92"/>
      <c r="P232" s="224">
        <f>O232*H232</f>
        <v>0</v>
      </c>
      <c r="Q232" s="224">
        <v>0.021000000000000001</v>
      </c>
      <c r="R232" s="224">
        <f>Q232*H232</f>
        <v>1.7413830000000001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147</v>
      </c>
      <c r="AT232" s="226" t="s">
        <v>142</v>
      </c>
      <c r="AU232" s="226" t="s">
        <v>86</v>
      </c>
      <c r="AY232" s="18" t="s">
        <v>140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84</v>
      </c>
      <c r="BK232" s="227">
        <f>ROUND(I232*H232,2)</f>
        <v>0</v>
      </c>
      <c r="BL232" s="18" t="s">
        <v>147</v>
      </c>
      <c r="BM232" s="226" t="s">
        <v>281</v>
      </c>
    </row>
    <row r="233" s="2" customFormat="1" ht="24.15" customHeight="1">
      <c r="A233" s="39"/>
      <c r="B233" s="40"/>
      <c r="C233" s="215" t="s">
        <v>7</v>
      </c>
      <c r="D233" s="215" t="s">
        <v>142</v>
      </c>
      <c r="E233" s="216" t="s">
        <v>282</v>
      </c>
      <c r="F233" s="217" t="s">
        <v>283</v>
      </c>
      <c r="G233" s="218" t="s">
        <v>178</v>
      </c>
      <c r="H233" s="219">
        <v>82.923000000000002</v>
      </c>
      <c r="I233" s="220"/>
      <c r="J233" s="221">
        <f>ROUND(I233*H233,2)</f>
        <v>0</v>
      </c>
      <c r="K233" s="217" t="s">
        <v>1</v>
      </c>
      <c r="L233" s="45"/>
      <c r="M233" s="222" t="s">
        <v>1</v>
      </c>
      <c r="N233" s="223" t="s">
        <v>41</v>
      </c>
      <c r="O233" s="92"/>
      <c r="P233" s="224">
        <f>O233*H233</f>
        <v>0</v>
      </c>
      <c r="Q233" s="224">
        <v>0.016</v>
      </c>
      <c r="R233" s="224">
        <f>Q233*H233</f>
        <v>1.326768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147</v>
      </c>
      <c r="AT233" s="226" t="s">
        <v>142</v>
      </c>
      <c r="AU233" s="226" t="s">
        <v>86</v>
      </c>
      <c r="AY233" s="18" t="s">
        <v>140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84</v>
      </c>
      <c r="BK233" s="227">
        <f>ROUND(I233*H233,2)</f>
        <v>0</v>
      </c>
      <c r="BL233" s="18" t="s">
        <v>147</v>
      </c>
      <c r="BM233" s="226" t="s">
        <v>284</v>
      </c>
    </row>
    <row r="234" s="2" customFormat="1" ht="33" customHeight="1">
      <c r="A234" s="39"/>
      <c r="B234" s="40"/>
      <c r="C234" s="215" t="s">
        <v>285</v>
      </c>
      <c r="D234" s="215" t="s">
        <v>142</v>
      </c>
      <c r="E234" s="216" t="s">
        <v>286</v>
      </c>
      <c r="F234" s="217" t="s">
        <v>287</v>
      </c>
      <c r="G234" s="218" t="s">
        <v>145</v>
      </c>
      <c r="H234" s="219">
        <v>0.55300000000000005</v>
      </c>
      <c r="I234" s="220"/>
      <c r="J234" s="221">
        <f>ROUND(I234*H234,2)</f>
        <v>0</v>
      </c>
      <c r="K234" s="217" t="s">
        <v>146</v>
      </c>
      <c r="L234" s="45"/>
      <c r="M234" s="222" t="s">
        <v>1</v>
      </c>
      <c r="N234" s="223" t="s">
        <v>41</v>
      </c>
      <c r="O234" s="92"/>
      <c r="P234" s="224">
        <f>O234*H234</f>
        <v>0</v>
      </c>
      <c r="Q234" s="224">
        <v>2.5018699999999998</v>
      </c>
      <c r="R234" s="224">
        <f>Q234*H234</f>
        <v>1.38353411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147</v>
      </c>
      <c r="AT234" s="226" t="s">
        <v>142</v>
      </c>
      <c r="AU234" s="226" t="s">
        <v>86</v>
      </c>
      <c r="AY234" s="18" t="s">
        <v>140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84</v>
      </c>
      <c r="BK234" s="227">
        <f>ROUND(I234*H234,2)</f>
        <v>0</v>
      </c>
      <c r="BL234" s="18" t="s">
        <v>147</v>
      </c>
      <c r="BM234" s="226" t="s">
        <v>288</v>
      </c>
    </row>
    <row r="235" s="14" customFormat="1">
      <c r="A235" s="14"/>
      <c r="B235" s="239"/>
      <c r="C235" s="240"/>
      <c r="D235" s="230" t="s">
        <v>149</v>
      </c>
      <c r="E235" s="241" t="s">
        <v>1</v>
      </c>
      <c r="F235" s="242" t="s">
        <v>289</v>
      </c>
      <c r="G235" s="240"/>
      <c r="H235" s="243">
        <v>0.55300000000000005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9" t="s">
        <v>149</v>
      </c>
      <c r="AU235" s="249" t="s">
        <v>86</v>
      </c>
      <c r="AV235" s="14" t="s">
        <v>86</v>
      </c>
      <c r="AW235" s="14" t="s">
        <v>33</v>
      </c>
      <c r="AX235" s="14" t="s">
        <v>84</v>
      </c>
      <c r="AY235" s="249" t="s">
        <v>140</v>
      </c>
    </row>
    <row r="236" s="2" customFormat="1" ht="33" customHeight="1">
      <c r="A236" s="39"/>
      <c r="B236" s="40"/>
      <c r="C236" s="215" t="s">
        <v>290</v>
      </c>
      <c r="D236" s="215" t="s">
        <v>142</v>
      </c>
      <c r="E236" s="216" t="s">
        <v>291</v>
      </c>
      <c r="F236" s="217" t="s">
        <v>292</v>
      </c>
      <c r="G236" s="218" t="s">
        <v>145</v>
      </c>
      <c r="H236" s="219">
        <v>4.4130000000000003</v>
      </c>
      <c r="I236" s="220"/>
      <c r="J236" s="221">
        <f>ROUND(I236*H236,2)</f>
        <v>0</v>
      </c>
      <c r="K236" s="217" t="s">
        <v>146</v>
      </c>
      <c r="L236" s="45"/>
      <c r="M236" s="222" t="s">
        <v>1</v>
      </c>
      <c r="N236" s="223" t="s">
        <v>41</v>
      </c>
      <c r="O236" s="92"/>
      <c r="P236" s="224">
        <f>O236*H236</f>
        <v>0</v>
      </c>
      <c r="Q236" s="224">
        <v>2.5018699999999998</v>
      </c>
      <c r="R236" s="224">
        <f>Q236*H236</f>
        <v>11.04075231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147</v>
      </c>
      <c r="AT236" s="226" t="s">
        <v>142</v>
      </c>
      <c r="AU236" s="226" t="s">
        <v>86</v>
      </c>
      <c r="AY236" s="18" t="s">
        <v>140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84</v>
      </c>
      <c r="BK236" s="227">
        <f>ROUND(I236*H236,2)</f>
        <v>0</v>
      </c>
      <c r="BL236" s="18" t="s">
        <v>147</v>
      </c>
      <c r="BM236" s="226" t="s">
        <v>293</v>
      </c>
    </row>
    <row r="237" s="14" customFormat="1">
      <c r="A237" s="14"/>
      <c r="B237" s="239"/>
      <c r="C237" s="240"/>
      <c r="D237" s="230" t="s">
        <v>149</v>
      </c>
      <c r="E237" s="241" t="s">
        <v>1</v>
      </c>
      <c r="F237" s="242" t="s">
        <v>294</v>
      </c>
      <c r="G237" s="240"/>
      <c r="H237" s="243">
        <v>4.4130000000000003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149</v>
      </c>
      <c r="AU237" s="249" t="s">
        <v>86</v>
      </c>
      <c r="AV237" s="14" t="s">
        <v>86</v>
      </c>
      <c r="AW237" s="14" t="s">
        <v>33</v>
      </c>
      <c r="AX237" s="14" t="s">
        <v>84</v>
      </c>
      <c r="AY237" s="249" t="s">
        <v>140</v>
      </c>
    </row>
    <row r="238" s="12" customFormat="1" ht="22.8" customHeight="1">
      <c r="A238" s="12"/>
      <c r="B238" s="199"/>
      <c r="C238" s="200"/>
      <c r="D238" s="201" t="s">
        <v>75</v>
      </c>
      <c r="E238" s="213" t="s">
        <v>203</v>
      </c>
      <c r="F238" s="213" t="s">
        <v>295</v>
      </c>
      <c r="G238" s="200"/>
      <c r="H238" s="200"/>
      <c r="I238" s="203"/>
      <c r="J238" s="214">
        <f>BK238</f>
        <v>0</v>
      </c>
      <c r="K238" s="200"/>
      <c r="L238" s="205"/>
      <c r="M238" s="206"/>
      <c r="N238" s="207"/>
      <c r="O238" s="207"/>
      <c r="P238" s="208">
        <f>SUM(P239:P332)</f>
        <v>0</v>
      </c>
      <c r="Q238" s="207"/>
      <c r="R238" s="208">
        <f>SUM(R239:R332)</f>
        <v>1.3463531199999999</v>
      </c>
      <c r="S238" s="207"/>
      <c r="T238" s="209">
        <f>SUM(T239:T332)</f>
        <v>23.052164999999999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0" t="s">
        <v>84</v>
      </c>
      <c r="AT238" s="211" t="s">
        <v>75</v>
      </c>
      <c r="AU238" s="211" t="s">
        <v>84</v>
      </c>
      <c r="AY238" s="210" t="s">
        <v>140</v>
      </c>
      <c r="BK238" s="212">
        <f>SUM(BK239:BK332)</f>
        <v>0</v>
      </c>
    </row>
    <row r="239" s="2" customFormat="1" ht="33" customHeight="1">
      <c r="A239" s="39"/>
      <c r="B239" s="40"/>
      <c r="C239" s="215" t="s">
        <v>296</v>
      </c>
      <c r="D239" s="215" t="s">
        <v>142</v>
      </c>
      <c r="E239" s="216" t="s">
        <v>297</v>
      </c>
      <c r="F239" s="217" t="s">
        <v>298</v>
      </c>
      <c r="G239" s="218" t="s">
        <v>178</v>
      </c>
      <c r="H239" s="219">
        <v>23.100000000000001</v>
      </c>
      <c r="I239" s="220"/>
      <c r="J239" s="221">
        <f>ROUND(I239*H239,2)</f>
        <v>0</v>
      </c>
      <c r="K239" s="217" t="s">
        <v>1</v>
      </c>
      <c r="L239" s="45"/>
      <c r="M239" s="222" t="s">
        <v>1</v>
      </c>
      <c r="N239" s="223" t="s">
        <v>41</v>
      </c>
      <c r="O239" s="92"/>
      <c r="P239" s="224">
        <f>O239*H239</f>
        <v>0</v>
      </c>
      <c r="Q239" s="224">
        <v>0.00021000000000000001</v>
      </c>
      <c r="R239" s="224">
        <f>Q239*H239</f>
        <v>0.0048510000000000003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147</v>
      </c>
      <c r="AT239" s="226" t="s">
        <v>142</v>
      </c>
      <c r="AU239" s="226" t="s">
        <v>86</v>
      </c>
      <c r="AY239" s="18" t="s">
        <v>140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84</v>
      </c>
      <c r="BK239" s="227">
        <f>ROUND(I239*H239,2)</f>
        <v>0</v>
      </c>
      <c r="BL239" s="18" t="s">
        <v>147</v>
      </c>
      <c r="BM239" s="226" t="s">
        <v>299</v>
      </c>
    </row>
    <row r="240" s="13" customFormat="1">
      <c r="A240" s="13"/>
      <c r="B240" s="228"/>
      <c r="C240" s="229"/>
      <c r="D240" s="230" t="s">
        <v>149</v>
      </c>
      <c r="E240" s="231" t="s">
        <v>1</v>
      </c>
      <c r="F240" s="232" t="s">
        <v>300</v>
      </c>
      <c r="G240" s="229"/>
      <c r="H240" s="231" t="s">
        <v>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149</v>
      </c>
      <c r="AU240" s="238" t="s">
        <v>86</v>
      </c>
      <c r="AV240" s="13" t="s">
        <v>84</v>
      </c>
      <c r="AW240" s="13" t="s">
        <v>33</v>
      </c>
      <c r="AX240" s="13" t="s">
        <v>76</v>
      </c>
      <c r="AY240" s="238" t="s">
        <v>140</v>
      </c>
    </row>
    <row r="241" s="13" customFormat="1">
      <c r="A241" s="13"/>
      <c r="B241" s="228"/>
      <c r="C241" s="229"/>
      <c r="D241" s="230" t="s">
        <v>149</v>
      </c>
      <c r="E241" s="231" t="s">
        <v>1</v>
      </c>
      <c r="F241" s="232" t="s">
        <v>301</v>
      </c>
      <c r="G241" s="229"/>
      <c r="H241" s="231" t="s">
        <v>1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149</v>
      </c>
      <c r="AU241" s="238" t="s">
        <v>86</v>
      </c>
      <c r="AV241" s="13" t="s">
        <v>84</v>
      </c>
      <c r="AW241" s="13" t="s">
        <v>33</v>
      </c>
      <c r="AX241" s="13" t="s">
        <v>76</v>
      </c>
      <c r="AY241" s="238" t="s">
        <v>140</v>
      </c>
    </row>
    <row r="242" s="14" customFormat="1">
      <c r="A242" s="14"/>
      <c r="B242" s="239"/>
      <c r="C242" s="240"/>
      <c r="D242" s="230" t="s">
        <v>149</v>
      </c>
      <c r="E242" s="241" t="s">
        <v>1</v>
      </c>
      <c r="F242" s="242" t="s">
        <v>302</v>
      </c>
      <c r="G242" s="240"/>
      <c r="H242" s="243">
        <v>23.100000000000001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9" t="s">
        <v>149</v>
      </c>
      <c r="AU242" s="249" t="s">
        <v>86</v>
      </c>
      <c r="AV242" s="14" t="s">
        <v>86</v>
      </c>
      <c r="AW242" s="14" t="s">
        <v>33</v>
      </c>
      <c r="AX242" s="14" t="s">
        <v>76</v>
      </c>
      <c r="AY242" s="249" t="s">
        <v>140</v>
      </c>
    </row>
    <row r="243" s="15" customFormat="1">
      <c r="A243" s="15"/>
      <c r="B243" s="250"/>
      <c r="C243" s="251"/>
      <c r="D243" s="230" t="s">
        <v>149</v>
      </c>
      <c r="E243" s="252" t="s">
        <v>1</v>
      </c>
      <c r="F243" s="253" t="s">
        <v>175</v>
      </c>
      <c r="G243" s="251"/>
      <c r="H243" s="254">
        <v>23.100000000000001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0" t="s">
        <v>149</v>
      </c>
      <c r="AU243" s="260" t="s">
        <v>86</v>
      </c>
      <c r="AV243" s="15" t="s">
        <v>147</v>
      </c>
      <c r="AW243" s="15" t="s">
        <v>33</v>
      </c>
      <c r="AX243" s="15" t="s">
        <v>84</v>
      </c>
      <c r="AY243" s="260" t="s">
        <v>140</v>
      </c>
    </row>
    <row r="244" s="2" customFormat="1" ht="24.15" customHeight="1">
      <c r="A244" s="39"/>
      <c r="B244" s="40"/>
      <c r="C244" s="215" t="s">
        <v>303</v>
      </c>
      <c r="D244" s="215" t="s">
        <v>142</v>
      </c>
      <c r="E244" s="216" t="s">
        <v>304</v>
      </c>
      <c r="F244" s="217" t="s">
        <v>305</v>
      </c>
      <c r="G244" s="218" t="s">
        <v>178</v>
      </c>
      <c r="H244" s="219">
        <v>125.608</v>
      </c>
      <c r="I244" s="220"/>
      <c r="J244" s="221">
        <f>ROUND(I244*H244,2)</f>
        <v>0</v>
      </c>
      <c r="K244" s="217" t="s">
        <v>146</v>
      </c>
      <c r="L244" s="45"/>
      <c r="M244" s="222" t="s">
        <v>1</v>
      </c>
      <c r="N244" s="223" t="s">
        <v>41</v>
      </c>
      <c r="O244" s="92"/>
      <c r="P244" s="224">
        <f>O244*H244</f>
        <v>0</v>
      </c>
      <c r="Q244" s="224">
        <v>4.0000000000000003E-05</v>
      </c>
      <c r="R244" s="224">
        <f>Q244*H244</f>
        <v>0.0050243200000000005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147</v>
      </c>
      <c r="AT244" s="226" t="s">
        <v>142</v>
      </c>
      <c r="AU244" s="226" t="s">
        <v>86</v>
      </c>
      <c r="AY244" s="18" t="s">
        <v>140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84</v>
      </c>
      <c r="BK244" s="227">
        <f>ROUND(I244*H244,2)</f>
        <v>0</v>
      </c>
      <c r="BL244" s="18" t="s">
        <v>147</v>
      </c>
      <c r="BM244" s="226" t="s">
        <v>306</v>
      </c>
    </row>
    <row r="245" s="14" customFormat="1">
      <c r="A245" s="14"/>
      <c r="B245" s="239"/>
      <c r="C245" s="240"/>
      <c r="D245" s="230" t="s">
        <v>149</v>
      </c>
      <c r="E245" s="241" t="s">
        <v>1</v>
      </c>
      <c r="F245" s="242" t="s">
        <v>307</v>
      </c>
      <c r="G245" s="240"/>
      <c r="H245" s="243">
        <v>9.9100000000000001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149</v>
      </c>
      <c r="AU245" s="249" t="s">
        <v>86</v>
      </c>
      <c r="AV245" s="14" t="s">
        <v>86</v>
      </c>
      <c r="AW245" s="14" t="s">
        <v>33</v>
      </c>
      <c r="AX245" s="14" t="s">
        <v>76</v>
      </c>
      <c r="AY245" s="249" t="s">
        <v>140</v>
      </c>
    </row>
    <row r="246" s="14" customFormat="1">
      <c r="A246" s="14"/>
      <c r="B246" s="239"/>
      <c r="C246" s="240"/>
      <c r="D246" s="230" t="s">
        <v>149</v>
      </c>
      <c r="E246" s="241" t="s">
        <v>1</v>
      </c>
      <c r="F246" s="242" t="s">
        <v>308</v>
      </c>
      <c r="G246" s="240"/>
      <c r="H246" s="243">
        <v>7.0919999999999996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9" t="s">
        <v>149</v>
      </c>
      <c r="AU246" s="249" t="s">
        <v>86</v>
      </c>
      <c r="AV246" s="14" t="s">
        <v>86</v>
      </c>
      <c r="AW246" s="14" t="s">
        <v>33</v>
      </c>
      <c r="AX246" s="14" t="s">
        <v>76</v>
      </c>
      <c r="AY246" s="249" t="s">
        <v>140</v>
      </c>
    </row>
    <row r="247" s="14" customFormat="1">
      <c r="A247" s="14"/>
      <c r="B247" s="239"/>
      <c r="C247" s="240"/>
      <c r="D247" s="230" t="s">
        <v>149</v>
      </c>
      <c r="E247" s="241" t="s">
        <v>1</v>
      </c>
      <c r="F247" s="242" t="s">
        <v>309</v>
      </c>
      <c r="G247" s="240"/>
      <c r="H247" s="243">
        <v>8.6059999999999999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149</v>
      </c>
      <c r="AU247" s="249" t="s">
        <v>86</v>
      </c>
      <c r="AV247" s="14" t="s">
        <v>86</v>
      </c>
      <c r="AW247" s="14" t="s">
        <v>33</v>
      </c>
      <c r="AX247" s="14" t="s">
        <v>76</v>
      </c>
      <c r="AY247" s="249" t="s">
        <v>140</v>
      </c>
    </row>
    <row r="248" s="13" customFormat="1">
      <c r="A248" s="13"/>
      <c r="B248" s="228"/>
      <c r="C248" s="229"/>
      <c r="D248" s="230" t="s">
        <v>149</v>
      </c>
      <c r="E248" s="231" t="s">
        <v>1</v>
      </c>
      <c r="F248" s="232" t="s">
        <v>310</v>
      </c>
      <c r="G248" s="229"/>
      <c r="H248" s="231" t="s">
        <v>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149</v>
      </c>
      <c r="AU248" s="238" t="s">
        <v>86</v>
      </c>
      <c r="AV248" s="13" t="s">
        <v>84</v>
      </c>
      <c r="AW248" s="13" t="s">
        <v>33</v>
      </c>
      <c r="AX248" s="13" t="s">
        <v>76</v>
      </c>
      <c r="AY248" s="238" t="s">
        <v>140</v>
      </c>
    </row>
    <row r="249" s="14" customFormat="1">
      <c r="A249" s="14"/>
      <c r="B249" s="239"/>
      <c r="C249" s="240"/>
      <c r="D249" s="230" t="s">
        <v>149</v>
      </c>
      <c r="E249" s="241" t="s">
        <v>1</v>
      </c>
      <c r="F249" s="242" t="s">
        <v>311</v>
      </c>
      <c r="G249" s="240"/>
      <c r="H249" s="243">
        <v>100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149</v>
      </c>
      <c r="AU249" s="249" t="s">
        <v>86</v>
      </c>
      <c r="AV249" s="14" t="s">
        <v>86</v>
      </c>
      <c r="AW249" s="14" t="s">
        <v>33</v>
      </c>
      <c r="AX249" s="14" t="s">
        <v>76</v>
      </c>
      <c r="AY249" s="249" t="s">
        <v>140</v>
      </c>
    </row>
    <row r="250" s="15" customFormat="1">
      <c r="A250" s="15"/>
      <c r="B250" s="250"/>
      <c r="C250" s="251"/>
      <c r="D250" s="230" t="s">
        <v>149</v>
      </c>
      <c r="E250" s="252" t="s">
        <v>1</v>
      </c>
      <c r="F250" s="253" t="s">
        <v>175</v>
      </c>
      <c r="G250" s="251"/>
      <c r="H250" s="254">
        <v>125.608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0" t="s">
        <v>149</v>
      </c>
      <c r="AU250" s="260" t="s">
        <v>86</v>
      </c>
      <c r="AV250" s="15" t="s">
        <v>147</v>
      </c>
      <c r="AW250" s="15" t="s">
        <v>33</v>
      </c>
      <c r="AX250" s="15" t="s">
        <v>84</v>
      </c>
      <c r="AY250" s="260" t="s">
        <v>140</v>
      </c>
    </row>
    <row r="251" s="2" customFormat="1" ht="16.5" customHeight="1">
      <c r="A251" s="39"/>
      <c r="B251" s="40"/>
      <c r="C251" s="215" t="s">
        <v>312</v>
      </c>
      <c r="D251" s="215" t="s">
        <v>142</v>
      </c>
      <c r="E251" s="216" t="s">
        <v>313</v>
      </c>
      <c r="F251" s="217" t="s">
        <v>314</v>
      </c>
      <c r="G251" s="218" t="s">
        <v>145</v>
      </c>
      <c r="H251" s="219">
        <v>2.8460000000000001</v>
      </c>
      <c r="I251" s="220"/>
      <c r="J251" s="221">
        <f>ROUND(I251*H251,2)</f>
        <v>0</v>
      </c>
      <c r="K251" s="217" t="s">
        <v>146</v>
      </c>
      <c r="L251" s="45"/>
      <c r="M251" s="222" t="s">
        <v>1</v>
      </c>
      <c r="N251" s="223" t="s">
        <v>41</v>
      </c>
      <c r="O251" s="92"/>
      <c r="P251" s="224">
        <f>O251*H251</f>
        <v>0</v>
      </c>
      <c r="Q251" s="224">
        <v>0</v>
      </c>
      <c r="R251" s="224">
        <f>Q251*H251</f>
        <v>0</v>
      </c>
      <c r="S251" s="224">
        <v>2.3999999999999999</v>
      </c>
      <c r="T251" s="225">
        <f>S251*H251</f>
        <v>6.8304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147</v>
      </c>
      <c r="AT251" s="226" t="s">
        <v>142</v>
      </c>
      <c r="AU251" s="226" t="s">
        <v>86</v>
      </c>
      <c r="AY251" s="18" t="s">
        <v>140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84</v>
      </c>
      <c r="BK251" s="227">
        <f>ROUND(I251*H251,2)</f>
        <v>0</v>
      </c>
      <c r="BL251" s="18" t="s">
        <v>147</v>
      </c>
      <c r="BM251" s="226" t="s">
        <v>315</v>
      </c>
    </row>
    <row r="252" s="13" customFormat="1">
      <c r="A252" s="13"/>
      <c r="B252" s="228"/>
      <c r="C252" s="229"/>
      <c r="D252" s="230" t="s">
        <v>149</v>
      </c>
      <c r="E252" s="231" t="s">
        <v>1</v>
      </c>
      <c r="F252" s="232" t="s">
        <v>316</v>
      </c>
      <c r="G252" s="229"/>
      <c r="H252" s="231" t="s">
        <v>1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149</v>
      </c>
      <c r="AU252" s="238" t="s">
        <v>86</v>
      </c>
      <c r="AV252" s="13" t="s">
        <v>84</v>
      </c>
      <c r="AW252" s="13" t="s">
        <v>33</v>
      </c>
      <c r="AX252" s="13" t="s">
        <v>76</v>
      </c>
      <c r="AY252" s="238" t="s">
        <v>140</v>
      </c>
    </row>
    <row r="253" s="14" customFormat="1">
      <c r="A253" s="14"/>
      <c r="B253" s="239"/>
      <c r="C253" s="240"/>
      <c r="D253" s="230" t="s">
        <v>149</v>
      </c>
      <c r="E253" s="241" t="s">
        <v>1</v>
      </c>
      <c r="F253" s="242" t="s">
        <v>317</v>
      </c>
      <c r="G253" s="240"/>
      <c r="H253" s="243">
        <v>2.8460000000000001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9" t="s">
        <v>149</v>
      </c>
      <c r="AU253" s="249" t="s">
        <v>86</v>
      </c>
      <c r="AV253" s="14" t="s">
        <v>86</v>
      </c>
      <c r="AW253" s="14" t="s">
        <v>33</v>
      </c>
      <c r="AX253" s="14" t="s">
        <v>84</v>
      </c>
      <c r="AY253" s="249" t="s">
        <v>140</v>
      </c>
    </row>
    <row r="254" s="2" customFormat="1" ht="21.75" customHeight="1">
      <c r="A254" s="39"/>
      <c r="B254" s="40"/>
      <c r="C254" s="215" t="s">
        <v>318</v>
      </c>
      <c r="D254" s="215" t="s">
        <v>142</v>
      </c>
      <c r="E254" s="216" t="s">
        <v>319</v>
      </c>
      <c r="F254" s="217" t="s">
        <v>320</v>
      </c>
      <c r="G254" s="218" t="s">
        <v>145</v>
      </c>
      <c r="H254" s="219">
        <v>1.633</v>
      </c>
      <c r="I254" s="220"/>
      <c r="J254" s="221">
        <f>ROUND(I254*H254,2)</f>
        <v>0</v>
      </c>
      <c r="K254" s="217" t="s">
        <v>146</v>
      </c>
      <c r="L254" s="45"/>
      <c r="M254" s="222" t="s">
        <v>1</v>
      </c>
      <c r="N254" s="223" t="s">
        <v>41</v>
      </c>
      <c r="O254" s="92"/>
      <c r="P254" s="224">
        <f>O254*H254</f>
        <v>0</v>
      </c>
      <c r="Q254" s="224">
        <v>0</v>
      </c>
      <c r="R254" s="224">
        <f>Q254*H254</f>
        <v>0</v>
      </c>
      <c r="S254" s="224">
        <v>2.1000000000000001</v>
      </c>
      <c r="T254" s="225">
        <f>S254*H254</f>
        <v>3.4293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147</v>
      </c>
      <c r="AT254" s="226" t="s">
        <v>142</v>
      </c>
      <c r="AU254" s="226" t="s">
        <v>86</v>
      </c>
      <c r="AY254" s="18" t="s">
        <v>140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84</v>
      </c>
      <c r="BK254" s="227">
        <f>ROUND(I254*H254,2)</f>
        <v>0</v>
      </c>
      <c r="BL254" s="18" t="s">
        <v>147</v>
      </c>
      <c r="BM254" s="226" t="s">
        <v>321</v>
      </c>
    </row>
    <row r="255" s="14" customFormat="1">
      <c r="A255" s="14"/>
      <c r="B255" s="239"/>
      <c r="C255" s="240"/>
      <c r="D255" s="230" t="s">
        <v>149</v>
      </c>
      <c r="E255" s="241" t="s">
        <v>1</v>
      </c>
      <c r="F255" s="242" t="s">
        <v>322</v>
      </c>
      <c r="G255" s="240"/>
      <c r="H255" s="243">
        <v>1.0640000000000001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149</v>
      </c>
      <c r="AU255" s="249" t="s">
        <v>86</v>
      </c>
      <c r="AV255" s="14" t="s">
        <v>86</v>
      </c>
      <c r="AW255" s="14" t="s">
        <v>33</v>
      </c>
      <c r="AX255" s="14" t="s">
        <v>76</v>
      </c>
      <c r="AY255" s="249" t="s">
        <v>140</v>
      </c>
    </row>
    <row r="256" s="14" customFormat="1">
      <c r="A256" s="14"/>
      <c r="B256" s="239"/>
      <c r="C256" s="240"/>
      <c r="D256" s="230" t="s">
        <v>149</v>
      </c>
      <c r="E256" s="241" t="s">
        <v>1</v>
      </c>
      <c r="F256" s="242" t="s">
        <v>323</v>
      </c>
      <c r="G256" s="240"/>
      <c r="H256" s="243">
        <v>0.56899999999999995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9" t="s">
        <v>149</v>
      </c>
      <c r="AU256" s="249" t="s">
        <v>86</v>
      </c>
      <c r="AV256" s="14" t="s">
        <v>86</v>
      </c>
      <c r="AW256" s="14" t="s">
        <v>33</v>
      </c>
      <c r="AX256" s="14" t="s">
        <v>76</v>
      </c>
      <c r="AY256" s="249" t="s">
        <v>140</v>
      </c>
    </row>
    <row r="257" s="15" customFormat="1">
      <c r="A257" s="15"/>
      <c r="B257" s="250"/>
      <c r="C257" s="251"/>
      <c r="D257" s="230" t="s">
        <v>149</v>
      </c>
      <c r="E257" s="252" t="s">
        <v>1</v>
      </c>
      <c r="F257" s="253" t="s">
        <v>175</v>
      </c>
      <c r="G257" s="251"/>
      <c r="H257" s="254">
        <v>1.633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0" t="s">
        <v>149</v>
      </c>
      <c r="AU257" s="260" t="s">
        <v>86</v>
      </c>
      <c r="AV257" s="15" t="s">
        <v>147</v>
      </c>
      <c r="AW257" s="15" t="s">
        <v>33</v>
      </c>
      <c r="AX257" s="15" t="s">
        <v>84</v>
      </c>
      <c r="AY257" s="260" t="s">
        <v>140</v>
      </c>
    </row>
    <row r="258" s="2" customFormat="1" ht="16.5" customHeight="1">
      <c r="A258" s="39"/>
      <c r="B258" s="40"/>
      <c r="C258" s="215" t="s">
        <v>324</v>
      </c>
      <c r="D258" s="215" t="s">
        <v>142</v>
      </c>
      <c r="E258" s="216" t="s">
        <v>325</v>
      </c>
      <c r="F258" s="217" t="s">
        <v>326</v>
      </c>
      <c r="G258" s="218" t="s">
        <v>160</v>
      </c>
      <c r="H258" s="219">
        <v>7.0800000000000001</v>
      </c>
      <c r="I258" s="220"/>
      <c r="J258" s="221">
        <f>ROUND(I258*H258,2)</f>
        <v>0</v>
      </c>
      <c r="K258" s="217" t="s">
        <v>146</v>
      </c>
      <c r="L258" s="45"/>
      <c r="M258" s="222" t="s">
        <v>1</v>
      </c>
      <c r="N258" s="223" t="s">
        <v>41</v>
      </c>
      <c r="O258" s="92"/>
      <c r="P258" s="224">
        <f>O258*H258</f>
        <v>0</v>
      </c>
      <c r="Q258" s="224">
        <v>0</v>
      </c>
      <c r="R258" s="224">
        <f>Q258*H258</f>
        <v>0</v>
      </c>
      <c r="S258" s="224">
        <v>0.072999999999999995</v>
      </c>
      <c r="T258" s="225">
        <f>S258*H258</f>
        <v>0.51683999999999997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147</v>
      </c>
      <c r="AT258" s="226" t="s">
        <v>142</v>
      </c>
      <c r="AU258" s="226" t="s">
        <v>86</v>
      </c>
      <c r="AY258" s="18" t="s">
        <v>140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84</v>
      </c>
      <c r="BK258" s="227">
        <f>ROUND(I258*H258,2)</f>
        <v>0</v>
      </c>
      <c r="BL258" s="18" t="s">
        <v>147</v>
      </c>
      <c r="BM258" s="226" t="s">
        <v>327</v>
      </c>
    </row>
    <row r="259" s="14" customFormat="1">
      <c r="A259" s="14"/>
      <c r="B259" s="239"/>
      <c r="C259" s="240"/>
      <c r="D259" s="230" t="s">
        <v>149</v>
      </c>
      <c r="E259" s="241" t="s">
        <v>1</v>
      </c>
      <c r="F259" s="242" t="s">
        <v>328</v>
      </c>
      <c r="G259" s="240"/>
      <c r="H259" s="243">
        <v>7.0800000000000001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9" t="s">
        <v>149</v>
      </c>
      <c r="AU259" s="249" t="s">
        <v>86</v>
      </c>
      <c r="AV259" s="14" t="s">
        <v>86</v>
      </c>
      <c r="AW259" s="14" t="s">
        <v>33</v>
      </c>
      <c r="AX259" s="14" t="s">
        <v>84</v>
      </c>
      <c r="AY259" s="249" t="s">
        <v>140</v>
      </c>
    </row>
    <row r="260" s="2" customFormat="1" ht="24.15" customHeight="1">
      <c r="A260" s="39"/>
      <c r="B260" s="40"/>
      <c r="C260" s="215" t="s">
        <v>329</v>
      </c>
      <c r="D260" s="215" t="s">
        <v>142</v>
      </c>
      <c r="E260" s="216" t="s">
        <v>330</v>
      </c>
      <c r="F260" s="217" t="s">
        <v>331</v>
      </c>
      <c r="G260" s="218" t="s">
        <v>145</v>
      </c>
      <c r="H260" s="219">
        <v>0.216</v>
      </c>
      <c r="I260" s="220"/>
      <c r="J260" s="221">
        <f>ROUND(I260*H260,2)</f>
        <v>0</v>
      </c>
      <c r="K260" s="217" t="s">
        <v>225</v>
      </c>
      <c r="L260" s="45"/>
      <c r="M260" s="222" t="s">
        <v>1</v>
      </c>
      <c r="N260" s="223" t="s">
        <v>41</v>
      </c>
      <c r="O260" s="92"/>
      <c r="P260" s="224">
        <f>O260*H260</f>
        <v>0</v>
      </c>
      <c r="Q260" s="224">
        <v>0</v>
      </c>
      <c r="R260" s="224">
        <f>Q260*H260</f>
        <v>0</v>
      </c>
      <c r="S260" s="224">
        <v>2.2000000000000002</v>
      </c>
      <c r="T260" s="225">
        <f>S260*H260</f>
        <v>0.47520000000000001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147</v>
      </c>
      <c r="AT260" s="226" t="s">
        <v>142</v>
      </c>
      <c r="AU260" s="226" t="s">
        <v>86</v>
      </c>
      <c r="AY260" s="18" t="s">
        <v>140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84</v>
      </c>
      <c r="BK260" s="227">
        <f>ROUND(I260*H260,2)</f>
        <v>0</v>
      </c>
      <c r="BL260" s="18" t="s">
        <v>147</v>
      </c>
      <c r="BM260" s="226" t="s">
        <v>332</v>
      </c>
    </row>
    <row r="261" s="13" customFormat="1">
      <c r="A261" s="13"/>
      <c r="B261" s="228"/>
      <c r="C261" s="229"/>
      <c r="D261" s="230" t="s">
        <v>149</v>
      </c>
      <c r="E261" s="231" t="s">
        <v>1</v>
      </c>
      <c r="F261" s="232" t="s">
        <v>333</v>
      </c>
      <c r="G261" s="229"/>
      <c r="H261" s="231" t="s">
        <v>1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149</v>
      </c>
      <c r="AU261" s="238" t="s">
        <v>86</v>
      </c>
      <c r="AV261" s="13" t="s">
        <v>84</v>
      </c>
      <c r="AW261" s="13" t="s">
        <v>33</v>
      </c>
      <c r="AX261" s="13" t="s">
        <v>76</v>
      </c>
      <c r="AY261" s="238" t="s">
        <v>140</v>
      </c>
    </row>
    <row r="262" s="14" customFormat="1">
      <c r="A262" s="14"/>
      <c r="B262" s="239"/>
      <c r="C262" s="240"/>
      <c r="D262" s="230" t="s">
        <v>149</v>
      </c>
      <c r="E262" s="241" t="s">
        <v>1</v>
      </c>
      <c r="F262" s="242" t="s">
        <v>151</v>
      </c>
      <c r="G262" s="240"/>
      <c r="H262" s="243">
        <v>0.14399999999999999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149</v>
      </c>
      <c r="AU262" s="249" t="s">
        <v>86</v>
      </c>
      <c r="AV262" s="14" t="s">
        <v>86</v>
      </c>
      <c r="AW262" s="14" t="s">
        <v>33</v>
      </c>
      <c r="AX262" s="14" t="s">
        <v>76</v>
      </c>
      <c r="AY262" s="249" t="s">
        <v>140</v>
      </c>
    </row>
    <row r="263" s="13" customFormat="1">
      <c r="A263" s="13"/>
      <c r="B263" s="228"/>
      <c r="C263" s="229"/>
      <c r="D263" s="230" t="s">
        <v>149</v>
      </c>
      <c r="E263" s="231" t="s">
        <v>1</v>
      </c>
      <c r="F263" s="232" t="s">
        <v>334</v>
      </c>
      <c r="G263" s="229"/>
      <c r="H263" s="231" t="s">
        <v>1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149</v>
      </c>
      <c r="AU263" s="238" t="s">
        <v>86</v>
      </c>
      <c r="AV263" s="13" t="s">
        <v>84</v>
      </c>
      <c r="AW263" s="13" t="s">
        <v>33</v>
      </c>
      <c r="AX263" s="13" t="s">
        <v>76</v>
      </c>
      <c r="AY263" s="238" t="s">
        <v>140</v>
      </c>
    </row>
    <row r="264" s="14" customFormat="1">
      <c r="A264" s="14"/>
      <c r="B264" s="239"/>
      <c r="C264" s="240"/>
      <c r="D264" s="230" t="s">
        <v>149</v>
      </c>
      <c r="E264" s="241" t="s">
        <v>1</v>
      </c>
      <c r="F264" s="242" t="s">
        <v>335</v>
      </c>
      <c r="G264" s="240"/>
      <c r="H264" s="243">
        <v>0.216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149</v>
      </c>
      <c r="AU264" s="249" t="s">
        <v>86</v>
      </c>
      <c r="AV264" s="14" t="s">
        <v>86</v>
      </c>
      <c r="AW264" s="14" t="s">
        <v>33</v>
      </c>
      <c r="AX264" s="14" t="s">
        <v>84</v>
      </c>
      <c r="AY264" s="249" t="s">
        <v>140</v>
      </c>
    </row>
    <row r="265" s="2" customFormat="1" ht="33" customHeight="1">
      <c r="A265" s="39"/>
      <c r="B265" s="40"/>
      <c r="C265" s="215" t="s">
        <v>336</v>
      </c>
      <c r="D265" s="215" t="s">
        <v>142</v>
      </c>
      <c r="E265" s="216" t="s">
        <v>337</v>
      </c>
      <c r="F265" s="217" t="s">
        <v>338</v>
      </c>
      <c r="G265" s="218" t="s">
        <v>145</v>
      </c>
      <c r="H265" s="219">
        <v>1.524</v>
      </c>
      <c r="I265" s="220"/>
      <c r="J265" s="221">
        <f>ROUND(I265*H265,2)</f>
        <v>0</v>
      </c>
      <c r="K265" s="217" t="s">
        <v>146</v>
      </c>
      <c r="L265" s="45"/>
      <c r="M265" s="222" t="s">
        <v>1</v>
      </c>
      <c r="N265" s="223" t="s">
        <v>41</v>
      </c>
      <c r="O265" s="92"/>
      <c r="P265" s="224">
        <f>O265*H265</f>
        <v>0</v>
      </c>
      <c r="Q265" s="224">
        <v>0</v>
      </c>
      <c r="R265" s="224">
        <f>Q265*H265</f>
        <v>0</v>
      </c>
      <c r="S265" s="224">
        <v>2.2000000000000002</v>
      </c>
      <c r="T265" s="225">
        <f>S265*H265</f>
        <v>3.3528000000000002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147</v>
      </c>
      <c r="AT265" s="226" t="s">
        <v>142</v>
      </c>
      <c r="AU265" s="226" t="s">
        <v>86</v>
      </c>
      <c r="AY265" s="18" t="s">
        <v>140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84</v>
      </c>
      <c r="BK265" s="227">
        <f>ROUND(I265*H265,2)</f>
        <v>0</v>
      </c>
      <c r="BL265" s="18" t="s">
        <v>147</v>
      </c>
      <c r="BM265" s="226" t="s">
        <v>339</v>
      </c>
    </row>
    <row r="266" s="13" customFormat="1">
      <c r="A266" s="13"/>
      <c r="B266" s="228"/>
      <c r="C266" s="229"/>
      <c r="D266" s="230" t="s">
        <v>149</v>
      </c>
      <c r="E266" s="231" t="s">
        <v>1</v>
      </c>
      <c r="F266" s="232" t="s">
        <v>340</v>
      </c>
      <c r="G266" s="229"/>
      <c r="H266" s="231" t="s">
        <v>1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149</v>
      </c>
      <c r="AU266" s="238" t="s">
        <v>86</v>
      </c>
      <c r="AV266" s="13" t="s">
        <v>84</v>
      </c>
      <c r="AW266" s="13" t="s">
        <v>33</v>
      </c>
      <c r="AX266" s="13" t="s">
        <v>76</v>
      </c>
      <c r="AY266" s="238" t="s">
        <v>140</v>
      </c>
    </row>
    <row r="267" s="14" customFormat="1">
      <c r="A267" s="14"/>
      <c r="B267" s="239"/>
      <c r="C267" s="240"/>
      <c r="D267" s="230" t="s">
        <v>149</v>
      </c>
      <c r="E267" s="241" t="s">
        <v>1</v>
      </c>
      <c r="F267" s="242" t="s">
        <v>341</v>
      </c>
      <c r="G267" s="240"/>
      <c r="H267" s="243">
        <v>0.99299999999999999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149</v>
      </c>
      <c r="AU267" s="249" t="s">
        <v>86</v>
      </c>
      <c r="AV267" s="14" t="s">
        <v>86</v>
      </c>
      <c r="AW267" s="14" t="s">
        <v>33</v>
      </c>
      <c r="AX267" s="14" t="s">
        <v>76</v>
      </c>
      <c r="AY267" s="249" t="s">
        <v>140</v>
      </c>
    </row>
    <row r="268" s="14" customFormat="1">
      <c r="A268" s="14"/>
      <c r="B268" s="239"/>
      <c r="C268" s="240"/>
      <c r="D268" s="230" t="s">
        <v>149</v>
      </c>
      <c r="E268" s="241" t="s">
        <v>1</v>
      </c>
      <c r="F268" s="242" t="s">
        <v>342</v>
      </c>
      <c r="G268" s="240"/>
      <c r="H268" s="243">
        <v>0.53100000000000003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149</v>
      </c>
      <c r="AU268" s="249" t="s">
        <v>86</v>
      </c>
      <c r="AV268" s="14" t="s">
        <v>86</v>
      </c>
      <c r="AW268" s="14" t="s">
        <v>33</v>
      </c>
      <c r="AX268" s="14" t="s">
        <v>76</v>
      </c>
      <c r="AY268" s="249" t="s">
        <v>140</v>
      </c>
    </row>
    <row r="269" s="15" customFormat="1">
      <c r="A269" s="15"/>
      <c r="B269" s="250"/>
      <c r="C269" s="251"/>
      <c r="D269" s="230" t="s">
        <v>149</v>
      </c>
      <c r="E269" s="252" t="s">
        <v>1</v>
      </c>
      <c r="F269" s="253" t="s">
        <v>175</v>
      </c>
      <c r="G269" s="251"/>
      <c r="H269" s="254">
        <v>1.524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0" t="s">
        <v>149</v>
      </c>
      <c r="AU269" s="260" t="s">
        <v>86</v>
      </c>
      <c r="AV269" s="15" t="s">
        <v>147</v>
      </c>
      <c r="AW269" s="15" t="s">
        <v>33</v>
      </c>
      <c r="AX269" s="15" t="s">
        <v>84</v>
      </c>
      <c r="AY269" s="260" t="s">
        <v>140</v>
      </c>
    </row>
    <row r="270" s="2" customFormat="1" ht="24.15" customHeight="1">
      <c r="A270" s="39"/>
      <c r="B270" s="40"/>
      <c r="C270" s="215" t="s">
        <v>343</v>
      </c>
      <c r="D270" s="215" t="s">
        <v>142</v>
      </c>
      <c r="E270" s="216" t="s">
        <v>344</v>
      </c>
      <c r="F270" s="217" t="s">
        <v>345</v>
      </c>
      <c r="G270" s="218" t="s">
        <v>178</v>
      </c>
      <c r="H270" s="219">
        <v>11.762000000000001</v>
      </c>
      <c r="I270" s="220"/>
      <c r="J270" s="221">
        <f>ROUND(I270*H270,2)</f>
        <v>0</v>
      </c>
      <c r="K270" s="217" t="s">
        <v>146</v>
      </c>
      <c r="L270" s="45"/>
      <c r="M270" s="222" t="s">
        <v>1</v>
      </c>
      <c r="N270" s="223" t="s">
        <v>41</v>
      </c>
      <c r="O270" s="92"/>
      <c r="P270" s="224">
        <f>O270*H270</f>
        <v>0</v>
      </c>
      <c r="Q270" s="224">
        <v>0</v>
      </c>
      <c r="R270" s="224">
        <f>Q270*H270</f>
        <v>0</v>
      </c>
      <c r="S270" s="224">
        <v>0.035000000000000003</v>
      </c>
      <c r="T270" s="225">
        <f>S270*H270</f>
        <v>0.41167000000000004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147</v>
      </c>
      <c r="AT270" s="226" t="s">
        <v>142</v>
      </c>
      <c r="AU270" s="226" t="s">
        <v>86</v>
      </c>
      <c r="AY270" s="18" t="s">
        <v>140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84</v>
      </c>
      <c r="BK270" s="227">
        <f>ROUND(I270*H270,2)</f>
        <v>0</v>
      </c>
      <c r="BL270" s="18" t="s">
        <v>147</v>
      </c>
      <c r="BM270" s="226" t="s">
        <v>346</v>
      </c>
    </row>
    <row r="271" s="13" customFormat="1">
      <c r="A271" s="13"/>
      <c r="B271" s="228"/>
      <c r="C271" s="229"/>
      <c r="D271" s="230" t="s">
        <v>149</v>
      </c>
      <c r="E271" s="231" t="s">
        <v>1</v>
      </c>
      <c r="F271" s="232" t="s">
        <v>347</v>
      </c>
      <c r="G271" s="229"/>
      <c r="H271" s="231" t="s">
        <v>1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149</v>
      </c>
      <c r="AU271" s="238" t="s">
        <v>86</v>
      </c>
      <c r="AV271" s="13" t="s">
        <v>84</v>
      </c>
      <c r="AW271" s="13" t="s">
        <v>33</v>
      </c>
      <c r="AX271" s="13" t="s">
        <v>76</v>
      </c>
      <c r="AY271" s="238" t="s">
        <v>140</v>
      </c>
    </row>
    <row r="272" s="14" customFormat="1">
      <c r="A272" s="14"/>
      <c r="B272" s="239"/>
      <c r="C272" s="240"/>
      <c r="D272" s="230" t="s">
        <v>149</v>
      </c>
      <c r="E272" s="241" t="s">
        <v>1</v>
      </c>
      <c r="F272" s="242" t="s">
        <v>348</v>
      </c>
      <c r="G272" s="240"/>
      <c r="H272" s="243">
        <v>3.7909999999999999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149</v>
      </c>
      <c r="AU272" s="249" t="s">
        <v>86</v>
      </c>
      <c r="AV272" s="14" t="s">
        <v>86</v>
      </c>
      <c r="AW272" s="14" t="s">
        <v>33</v>
      </c>
      <c r="AX272" s="14" t="s">
        <v>76</v>
      </c>
      <c r="AY272" s="249" t="s">
        <v>140</v>
      </c>
    </row>
    <row r="273" s="14" customFormat="1">
      <c r="A273" s="14"/>
      <c r="B273" s="239"/>
      <c r="C273" s="240"/>
      <c r="D273" s="230" t="s">
        <v>149</v>
      </c>
      <c r="E273" s="241" t="s">
        <v>1</v>
      </c>
      <c r="F273" s="242" t="s">
        <v>308</v>
      </c>
      <c r="G273" s="240"/>
      <c r="H273" s="243">
        <v>7.0919999999999996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149</v>
      </c>
      <c r="AU273" s="249" t="s">
        <v>86</v>
      </c>
      <c r="AV273" s="14" t="s">
        <v>86</v>
      </c>
      <c r="AW273" s="14" t="s">
        <v>33</v>
      </c>
      <c r="AX273" s="14" t="s">
        <v>76</v>
      </c>
      <c r="AY273" s="249" t="s">
        <v>140</v>
      </c>
    </row>
    <row r="274" s="14" customFormat="1">
      <c r="A274" s="14"/>
      <c r="B274" s="239"/>
      <c r="C274" s="240"/>
      <c r="D274" s="230" t="s">
        <v>149</v>
      </c>
      <c r="E274" s="241" t="s">
        <v>1</v>
      </c>
      <c r="F274" s="242" t="s">
        <v>349</v>
      </c>
      <c r="G274" s="240"/>
      <c r="H274" s="243">
        <v>0.879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9" t="s">
        <v>149</v>
      </c>
      <c r="AU274" s="249" t="s">
        <v>86</v>
      </c>
      <c r="AV274" s="14" t="s">
        <v>86</v>
      </c>
      <c r="AW274" s="14" t="s">
        <v>33</v>
      </c>
      <c r="AX274" s="14" t="s">
        <v>76</v>
      </c>
      <c r="AY274" s="249" t="s">
        <v>140</v>
      </c>
    </row>
    <row r="275" s="15" customFormat="1">
      <c r="A275" s="15"/>
      <c r="B275" s="250"/>
      <c r="C275" s="251"/>
      <c r="D275" s="230" t="s">
        <v>149</v>
      </c>
      <c r="E275" s="252" t="s">
        <v>1</v>
      </c>
      <c r="F275" s="253" t="s">
        <v>175</v>
      </c>
      <c r="G275" s="251"/>
      <c r="H275" s="254">
        <v>11.762000000000001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0" t="s">
        <v>149</v>
      </c>
      <c r="AU275" s="260" t="s">
        <v>86</v>
      </c>
      <c r="AV275" s="15" t="s">
        <v>147</v>
      </c>
      <c r="AW275" s="15" t="s">
        <v>33</v>
      </c>
      <c r="AX275" s="15" t="s">
        <v>84</v>
      </c>
      <c r="AY275" s="260" t="s">
        <v>140</v>
      </c>
    </row>
    <row r="276" s="2" customFormat="1" ht="16.5" customHeight="1">
      <c r="A276" s="39"/>
      <c r="B276" s="40"/>
      <c r="C276" s="215" t="s">
        <v>350</v>
      </c>
      <c r="D276" s="215" t="s">
        <v>142</v>
      </c>
      <c r="E276" s="216" t="s">
        <v>351</v>
      </c>
      <c r="F276" s="217" t="s">
        <v>352</v>
      </c>
      <c r="G276" s="218" t="s">
        <v>160</v>
      </c>
      <c r="H276" s="219">
        <v>14.57</v>
      </c>
      <c r="I276" s="220"/>
      <c r="J276" s="221">
        <f>ROUND(I276*H276,2)</f>
        <v>0</v>
      </c>
      <c r="K276" s="217" t="s">
        <v>146</v>
      </c>
      <c r="L276" s="45"/>
      <c r="M276" s="222" t="s">
        <v>1</v>
      </c>
      <c r="N276" s="223" t="s">
        <v>41</v>
      </c>
      <c r="O276" s="92"/>
      <c r="P276" s="224">
        <f>O276*H276</f>
        <v>0</v>
      </c>
      <c r="Q276" s="224">
        <v>0</v>
      </c>
      <c r="R276" s="224">
        <f>Q276*H276</f>
        <v>0</v>
      </c>
      <c r="S276" s="224">
        <v>0.0089999999999999993</v>
      </c>
      <c r="T276" s="225">
        <f>S276*H276</f>
        <v>0.13113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147</v>
      </c>
      <c r="AT276" s="226" t="s">
        <v>142</v>
      </c>
      <c r="AU276" s="226" t="s">
        <v>86</v>
      </c>
      <c r="AY276" s="18" t="s">
        <v>140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84</v>
      </c>
      <c r="BK276" s="227">
        <f>ROUND(I276*H276,2)</f>
        <v>0</v>
      </c>
      <c r="BL276" s="18" t="s">
        <v>147</v>
      </c>
      <c r="BM276" s="226" t="s">
        <v>353</v>
      </c>
    </row>
    <row r="277" s="13" customFormat="1">
      <c r="A277" s="13"/>
      <c r="B277" s="228"/>
      <c r="C277" s="229"/>
      <c r="D277" s="230" t="s">
        <v>149</v>
      </c>
      <c r="E277" s="231" t="s">
        <v>1</v>
      </c>
      <c r="F277" s="232" t="s">
        <v>347</v>
      </c>
      <c r="G277" s="229"/>
      <c r="H277" s="231" t="s">
        <v>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149</v>
      </c>
      <c r="AU277" s="238" t="s">
        <v>86</v>
      </c>
      <c r="AV277" s="13" t="s">
        <v>84</v>
      </c>
      <c r="AW277" s="13" t="s">
        <v>33</v>
      </c>
      <c r="AX277" s="13" t="s">
        <v>76</v>
      </c>
      <c r="AY277" s="238" t="s">
        <v>140</v>
      </c>
    </row>
    <row r="278" s="14" customFormat="1">
      <c r="A278" s="14"/>
      <c r="B278" s="239"/>
      <c r="C278" s="240"/>
      <c r="D278" s="230" t="s">
        <v>149</v>
      </c>
      <c r="E278" s="241" t="s">
        <v>1</v>
      </c>
      <c r="F278" s="242" t="s">
        <v>354</v>
      </c>
      <c r="G278" s="240"/>
      <c r="H278" s="243">
        <v>7.9299999999999997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9" t="s">
        <v>149</v>
      </c>
      <c r="AU278" s="249" t="s">
        <v>86</v>
      </c>
      <c r="AV278" s="14" t="s">
        <v>86</v>
      </c>
      <c r="AW278" s="14" t="s">
        <v>33</v>
      </c>
      <c r="AX278" s="14" t="s">
        <v>76</v>
      </c>
      <c r="AY278" s="249" t="s">
        <v>140</v>
      </c>
    </row>
    <row r="279" s="14" customFormat="1">
      <c r="A279" s="14"/>
      <c r="B279" s="239"/>
      <c r="C279" s="240"/>
      <c r="D279" s="230" t="s">
        <v>149</v>
      </c>
      <c r="E279" s="241" t="s">
        <v>1</v>
      </c>
      <c r="F279" s="242" t="s">
        <v>355</v>
      </c>
      <c r="G279" s="240"/>
      <c r="H279" s="243">
        <v>6.6399999999999997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9" t="s">
        <v>149</v>
      </c>
      <c r="AU279" s="249" t="s">
        <v>86</v>
      </c>
      <c r="AV279" s="14" t="s">
        <v>86</v>
      </c>
      <c r="AW279" s="14" t="s">
        <v>33</v>
      </c>
      <c r="AX279" s="14" t="s">
        <v>76</v>
      </c>
      <c r="AY279" s="249" t="s">
        <v>140</v>
      </c>
    </row>
    <row r="280" s="15" customFormat="1">
      <c r="A280" s="15"/>
      <c r="B280" s="250"/>
      <c r="C280" s="251"/>
      <c r="D280" s="230" t="s">
        <v>149</v>
      </c>
      <c r="E280" s="252" t="s">
        <v>1</v>
      </c>
      <c r="F280" s="253" t="s">
        <v>175</v>
      </c>
      <c r="G280" s="251"/>
      <c r="H280" s="254">
        <v>14.57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0" t="s">
        <v>149</v>
      </c>
      <c r="AU280" s="260" t="s">
        <v>86</v>
      </c>
      <c r="AV280" s="15" t="s">
        <v>147</v>
      </c>
      <c r="AW280" s="15" t="s">
        <v>33</v>
      </c>
      <c r="AX280" s="15" t="s">
        <v>84</v>
      </c>
      <c r="AY280" s="260" t="s">
        <v>140</v>
      </c>
    </row>
    <row r="281" s="2" customFormat="1" ht="21.75" customHeight="1">
      <c r="A281" s="39"/>
      <c r="B281" s="40"/>
      <c r="C281" s="215" t="s">
        <v>356</v>
      </c>
      <c r="D281" s="215" t="s">
        <v>142</v>
      </c>
      <c r="E281" s="216" t="s">
        <v>357</v>
      </c>
      <c r="F281" s="217" t="s">
        <v>358</v>
      </c>
      <c r="G281" s="218" t="s">
        <v>178</v>
      </c>
      <c r="H281" s="219">
        <v>1.6000000000000001</v>
      </c>
      <c r="I281" s="220"/>
      <c r="J281" s="221">
        <f>ROUND(I281*H281,2)</f>
        <v>0</v>
      </c>
      <c r="K281" s="217" t="s">
        <v>146</v>
      </c>
      <c r="L281" s="45"/>
      <c r="M281" s="222" t="s">
        <v>1</v>
      </c>
      <c r="N281" s="223" t="s">
        <v>41</v>
      </c>
      <c r="O281" s="92"/>
      <c r="P281" s="224">
        <f>O281*H281</f>
        <v>0</v>
      </c>
      <c r="Q281" s="224">
        <v>0</v>
      </c>
      <c r="R281" s="224">
        <f>Q281*H281</f>
        <v>0</v>
      </c>
      <c r="S281" s="224">
        <v>0.075999999999999998</v>
      </c>
      <c r="T281" s="225">
        <f>S281*H281</f>
        <v>0.1216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147</v>
      </c>
      <c r="AT281" s="226" t="s">
        <v>142</v>
      </c>
      <c r="AU281" s="226" t="s">
        <v>86</v>
      </c>
      <c r="AY281" s="18" t="s">
        <v>140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84</v>
      </c>
      <c r="BK281" s="227">
        <f>ROUND(I281*H281,2)</f>
        <v>0</v>
      </c>
      <c r="BL281" s="18" t="s">
        <v>147</v>
      </c>
      <c r="BM281" s="226" t="s">
        <v>359</v>
      </c>
    </row>
    <row r="282" s="13" customFormat="1">
      <c r="A282" s="13"/>
      <c r="B282" s="228"/>
      <c r="C282" s="229"/>
      <c r="D282" s="230" t="s">
        <v>149</v>
      </c>
      <c r="E282" s="231" t="s">
        <v>1</v>
      </c>
      <c r="F282" s="232" t="s">
        <v>360</v>
      </c>
      <c r="G282" s="229"/>
      <c r="H282" s="231" t="s">
        <v>1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149</v>
      </c>
      <c r="AU282" s="238" t="s">
        <v>86</v>
      </c>
      <c r="AV282" s="13" t="s">
        <v>84</v>
      </c>
      <c r="AW282" s="13" t="s">
        <v>33</v>
      </c>
      <c r="AX282" s="13" t="s">
        <v>76</v>
      </c>
      <c r="AY282" s="238" t="s">
        <v>140</v>
      </c>
    </row>
    <row r="283" s="14" customFormat="1">
      <c r="A283" s="14"/>
      <c r="B283" s="239"/>
      <c r="C283" s="240"/>
      <c r="D283" s="230" t="s">
        <v>149</v>
      </c>
      <c r="E283" s="241" t="s">
        <v>1</v>
      </c>
      <c r="F283" s="242" t="s">
        <v>361</v>
      </c>
      <c r="G283" s="240"/>
      <c r="H283" s="243">
        <v>1.6000000000000001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9" t="s">
        <v>149</v>
      </c>
      <c r="AU283" s="249" t="s">
        <v>86</v>
      </c>
      <c r="AV283" s="14" t="s">
        <v>86</v>
      </c>
      <c r="AW283" s="14" t="s">
        <v>33</v>
      </c>
      <c r="AX283" s="14" t="s">
        <v>84</v>
      </c>
      <c r="AY283" s="249" t="s">
        <v>140</v>
      </c>
    </row>
    <row r="284" s="2" customFormat="1" ht="24.15" customHeight="1">
      <c r="A284" s="39"/>
      <c r="B284" s="40"/>
      <c r="C284" s="215" t="s">
        <v>362</v>
      </c>
      <c r="D284" s="215" t="s">
        <v>142</v>
      </c>
      <c r="E284" s="216" t="s">
        <v>363</v>
      </c>
      <c r="F284" s="217" t="s">
        <v>364</v>
      </c>
      <c r="G284" s="218" t="s">
        <v>145</v>
      </c>
      <c r="H284" s="219">
        <v>0.26700000000000002</v>
      </c>
      <c r="I284" s="220"/>
      <c r="J284" s="221">
        <f>ROUND(I284*H284,2)</f>
        <v>0</v>
      </c>
      <c r="K284" s="217" t="s">
        <v>146</v>
      </c>
      <c r="L284" s="45"/>
      <c r="M284" s="222" t="s">
        <v>1</v>
      </c>
      <c r="N284" s="223" t="s">
        <v>41</v>
      </c>
      <c r="O284" s="92"/>
      <c r="P284" s="224">
        <f>O284*H284</f>
        <v>0</v>
      </c>
      <c r="Q284" s="224">
        <v>0</v>
      </c>
      <c r="R284" s="224">
        <f>Q284*H284</f>
        <v>0</v>
      </c>
      <c r="S284" s="224">
        <v>1.8</v>
      </c>
      <c r="T284" s="225">
        <f>S284*H284</f>
        <v>0.48060000000000003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147</v>
      </c>
      <c r="AT284" s="226" t="s">
        <v>142</v>
      </c>
      <c r="AU284" s="226" t="s">
        <v>86</v>
      </c>
      <c r="AY284" s="18" t="s">
        <v>140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84</v>
      </c>
      <c r="BK284" s="227">
        <f>ROUND(I284*H284,2)</f>
        <v>0</v>
      </c>
      <c r="BL284" s="18" t="s">
        <v>147</v>
      </c>
      <c r="BM284" s="226" t="s">
        <v>365</v>
      </c>
    </row>
    <row r="285" s="14" customFormat="1">
      <c r="A285" s="14"/>
      <c r="B285" s="239"/>
      <c r="C285" s="240"/>
      <c r="D285" s="230" t="s">
        <v>149</v>
      </c>
      <c r="E285" s="241" t="s">
        <v>1</v>
      </c>
      <c r="F285" s="242" t="s">
        <v>366</v>
      </c>
      <c r="G285" s="240"/>
      <c r="H285" s="243">
        <v>0.192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9" t="s">
        <v>149</v>
      </c>
      <c r="AU285" s="249" t="s">
        <v>86</v>
      </c>
      <c r="AV285" s="14" t="s">
        <v>86</v>
      </c>
      <c r="AW285" s="14" t="s">
        <v>33</v>
      </c>
      <c r="AX285" s="14" t="s">
        <v>76</v>
      </c>
      <c r="AY285" s="249" t="s">
        <v>140</v>
      </c>
    </row>
    <row r="286" s="13" customFormat="1">
      <c r="A286" s="13"/>
      <c r="B286" s="228"/>
      <c r="C286" s="229"/>
      <c r="D286" s="230" t="s">
        <v>149</v>
      </c>
      <c r="E286" s="231" t="s">
        <v>1</v>
      </c>
      <c r="F286" s="232" t="s">
        <v>367</v>
      </c>
      <c r="G286" s="229"/>
      <c r="H286" s="231" t="s">
        <v>1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8" t="s">
        <v>149</v>
      </c>
      <c r="AU286" s="238" t="s">
        <v>86</v>
      </c>
      <c r="AV286" s="13" t="s">
        <v>84</v>
      </c>
      <c r="AW286" s="13" t="s">
        <v>33</v>
      </c>
      <c r="AX286" s="13" t="s">
        <v>76</v>
      </c>
      <c r="AY286" s="238" t="s">
        <v>140</v>
      </c>
    </row>
    <row r="287" s="14" customFormat="1">
      <c r="A287" s="14"/>
      <c r="B287" s="239"/>
      <c r="C287" s="240"/>
      <c r="D287" s="230" t="s">
        <v>149</v>
      </c>
      <c r="E287" s="241" t="s">
        <v>1</v>
      </c>
      <c r="F287" s="242" t="s">
        <v>368</v>
      </c>
      <c r="G287" s="240"/>
      <c r="H287" s="243">
        <v>0.074999999999999997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9" t="s">
        <v>149</v>
      </c>
      <c r="AU287" s="249" t="s">
        <v>86</v>
      </c>
      <c r="AV287" s="14" t="s">
        <v>86</v>
      </c>
      <c r="AW287" s="14" t="s">
        <v>33</v>
      </c>
      <c r="AX287" s="14" t="s">
        <v>76</v>
      </c>
      <c r="AY287" s="249" t="s">
        <v>140</v>
      </c>
    </row>
    <row r="288" s="15" customFormat="1">
      <c r="A288" s="15"/>
      <c r="B288" s="250"/>
      <c r="C288" s="251"/>
      <c r="D288" s="230" t="s">
        <v>149</v>
      </c>
      <c r="E288" s="252" t="s">
        <v>1</v>
      </c>
      <c r="F288" s="253" t="s">
        <v>175</v>
      </c>
      <c r="G288" s="251"/>
      <c r="H288" s="254">
        <v>0.26700000000000002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0" t="s">
        <v>149</v>
      </c>
      <c r="AU288" s="260" t="s">
        <v>86</v>
      </c>
      <c r="AV288" s="15" t="s">
        <v>147</v>
      </c>
      <c r="AW288" s="15" t="s">
        <v>33</v>
      </c>
      <c r="AX288" s="15" t="s">
        <v>84</v>
      </c>
      <c r="AY288" s="260" t="s">
        <v>140</v>
      </c>
    </row>
    <row r="289" s="2" customFormat="1" ht="24.15" customHeight="1">
      <c r="A289" s="39"/>
      <c r="B289" s="40"/>
      <c r="C289" s="215" t="s">
        <v>369</v>
      </c>
      <c r="D289" s="215" t="s">
        <v>142</v>
      </c>
      <c r="E289" s="216" t="s">
        <v>370</v>
      </c>
      <c r="F289" s="217" t="s">
        <v>371</v>
      </c>
      <c r="G289" s="218" t="s">
        <v>156</v>
      </c>
      <c r="H289" s="219">
        <v>1</v>
      </c>
      <c r="I289" s="220"/>
      <c r="J289" s="221">
        <f>ROUND(I289*H289,2)</f>
        <v>0</v>
      </c>
      <c r="K289" s="217" t="s">
        <v>146</v>
      </c>
      <c r="L289" s="45"/>
      <c r="M289" s="222" t="s">
        <v>1</v>
      </c>
      <c r="N289" s="223" t="s">
        <v>41</v>
      </c>
      <c r="O289" s="92"/>
      <c r="P289" s="224">
        <f>O289*H289</f>
        <v>0</v>
      </c>
      <c r="Q289" s="224">
        <v>0</v>
      </c>
      <c r="R289" s="224">
        <f>Q289*H289</f>
        <v>0</v>
      </c>
      <c r="S289" s="224">
        <v>0.049000000000000002</v>
      </c>
      <c r="T289" s="225">
        <f>S289*H289</f>
        <v>0.049000000000000002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147</v>
      </c>
      <c r="AT289" s="226" t="s">
        <v>142</v>
      </c>
      <c r="AU289" s="226" t="s">
        <v>86</v>
      </c>
      <c r="AY289" s="18" t="s">
        <v>140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84</v>
      </c>
      <c r="BK289" s="227">
        <f>ROUND(I289*H289,2)</f>
        <v>0</v>
      </c>
      <c r="BL289" s="18" t="s">
        <v>147</v>
      </c>
      <c r="BM289" s="226" t="s">
        <v>372</v>
      </c>
    </row>
    <row r="290" s="2" customFormat="1" ht="24.15" customHeight="1">
      <c r="A290" s="39"/>
      <c r="B290" s="40"/>
      <c r="C290" s="215" t="s">
        <v>373</v>
      </c>
      <c r="D290" s="215" t="s">
        <v>142</v>
      </c>
      <c r="E290" s="216" t="s">
        <v>374</v>
      </c>
      <c r="F290" s="217" t="s">
        <v>375</v>
      </c>
      <c r="G290" s="218" t="s">
        <v>160</v>
      </c>
      <c r="H290" s="219">
        <v>3.6299999999999999</v>
      </c>
      <c r="I290" s="220"/>
      <c r="J290" s="221">
        <f>ROUND(I290*H290,2)</f>
        <v>0</v>
      </c>
      <c r="K290" s="217" t="s">
        <v>146</v>
      </c>
      <c r="L290" s="45"/>
      <c r="M290" s="222" t="s">
        <v>1</v>
      </c>
      <c r="N290" s="223" t="s">
        <v>41</v>
      </c>
      <c r="O290" s="92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147</v>
      </c>
      <c r="AT290" s="226" t="s">
        <v>142</v>
      </c>
      <c r="AU290" s="226" t="s">
        <v>86</v>
      </c>
      <c r="AY290" s="18" t="s">
        <v>140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84</v>
      </c>
      <c r="BK290" s="227">
        <f>ROUND(I290*H290,2)</f>
        <v>0</v>
      </c>
      <c r="BL290" s="18" t="s">
        <v>147</v>
      </c>
      <c r="BM290" s="226" t="s">
        <v>376</v>
      </c>
    </row>
    <row r="291" s="13" customFormat="1">
      <c r="A291" s="13"/>
      <c r="B291" s="228"/>
      <c r="C291" s="229"/>
      <c r="D291" s="230" t="s">
        <v>149</v>
      </c>
      <c r="E291" s="231" t="s">
        <v>1</v>
      </c>
      <c r="F291" s="232" t="s">
        <v>377</v>
      </c>
      <c r="G291" s="229"/>
      <c r="H291" s="231" t="s">
        <v>1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149</v>
      </c>
      <c r="AU291" s="238" t="s">
        <v>86</v>
      </c>
      <c r="AV291" s="13" t="s">
        <v>84</v>
      </c>
      <c r="AW291" s="13" t="s">
        <v>33</v>
      </c>
      <c r="AX291" s="13" t="s">
        <v>76</v>
      </c>
      <c r="AY291" s="238" t="s">
        <v>140</v>
      </c>
    </row>
    <row r="292" s="14" customFormat="1">
      <c r="A292" s="14"/>
      <c r="B292" s="239"/>
      <c r="C292" s="240"/>
      <c r="D292" s="230" t="s">
        <v>149</v>
      </c>
      <c r="E292" s="241" t="s">
        <v>1</v>
      </c>
      <c r="F292" s="242" t="s">
        <v>378</v>
      </c>
      <c r="G292" s="240"/>
      <c r="H292" s="243">
        <v>3.6299999999999999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149</v>
      </c>
      <c r="AU292" s="249" t="s">
        <v>86</v>
      </c>
      <c r="AV292" s="14" t="s">
        <v>86</v>
      </c>
      <c r="AW292" s="14" t="s">
        <v>33</v>
      </c>
      <c r="AX292" s="14" t="s">
        <v>84</v>
      </c>
      <c r="AY292" s="249" t="s">
        <v>140</v>
      </c>
    </row>
    <row r="293" s="2" customFormat="1" ht="24.15" customHeight="1">
      <c r="A293" s="39"/>
      <c r="B293" s="40"/>
      <c r="C293" s="215" t="s">
        <v>379</v>
      </c>
      <c r="D293" s="215" t="s">
        <v>142</v>
      </c>
      <c r="E293" s="216" t="s">
        <v>380</v>
      </c>
      <c r="F293" s="217" t="s">
        <v>381</v>
      </c>
      <c r="G293" s="218" t="s">
        <v>160</v>
      </c>
      <c r="H293" s="219">
        <v>1.78</v>
      </c>
      <c r="I293" s="220"/>
      <c r="J293" s="221">
        <f>ROUND(I293*H293,2)</f>
        <v>0</v>
      </c>
      <c r="K293" s="217" t="s">
        <v>146</v>
      </c>
      <c r="L293" s="45"/>
      <c r="M293" s="222" t="s">
        <v>1</v>
      </c>
      <c r="N293" s="223" t="s">
        <v>41</v>
      </c>
      <c r="O293" s="92"/>
      <c r="P293" s="224">
        <f>O293*H293</f>
        <v>0</v>
      </c>
      <c r="Q293" s="224">
        <v>1.0000000000000001E-05</v>
      </c>
      <c r="R293" s="224">
        <f>Q293*H293</f>
        <v>1.7800000000000002E-05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147</v>
      </c>
      <c r="AT293" s="226" t="s">
        <v>142</v>
      </c>
      <c r="AU293" s="226" t="s">
        <v>86</v>
      </c>
      <c r="AY293" s="18" t="s">
        <v>140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84</v>
      </c>
      <c r="BK293" s="227">
        <f>ROUND(I293*H293,2)</f>
        <v>0</v>
      </c>
      <c r="BL293" s="18" t="s">
        <v>147</v>
      </c>
      <c r="BM293" s="226" t="s">
        <v>382</v>
      </c>
    </row>
    <row r="294" s="2" customFormat="1" ht="24.15" customHeight="1">
      <c r="A294" s="39"/>
      <c r="B294" s="40"/>
      <c r="C294" s="215" t="s">
        <v>383</v>
      </c>
      <c r="D294" s="215" t="s">
        <v>142</v>
      </c>
      <c r="E294" s="216" t="s">
        <v>384</v>
      </c>
      <c r="F294" s="217" t="s">
        <v>385</v>
      </c>
      <c r="G294" s="218" t="s">
        <v>178</v>
      </c>
      <c r="H294" s="219">
        <v>96.715000000000003</v>
      </c>
      <c r="I294" s="220"/>
      <c r="J294" s="221">
        <f>ROUND(I294*H294,2)</f>
        <v>0</v>
      </c>
      <c r="K294" s="217" t="s">
        <v>1</v>
      </c>
      <c r="L294" s="45"/>
      <c r="M294" s="222" t="s">
        <v>1</v>
      </c>
      <c r="N294" s="223" t="s">
        <v>41</v>
      </c>
      <c r="O294" s="92"/>
      <c r="P294" s="224">
        <f>O294*H294</f>
        <v>0</v>
      </c>
      <c r="Q294" s="224">
        <v>0</v>
      </c>
      <c r="R294" s="224">
        <f>Q294*H294</f>
        <v>0</v>
      </c>
      <c r="S294" s="224">
        <v>0.060999999999999999</v>
      </c>
      <c r="T294" s="225">
        <f>S294*H294</f>
        <v>5.8996149999999998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147</v>
      </c>
      <c r="AT294" s="226" t="s">
        <v>142</v>
      </c>
      <c r="AU294" s="226" t="s">
        <v>86</v>
      </c>
      <c r="AY294" s="18" t="s">
        <v>140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84</v>
      </c>
      <c r="BK294" s="227">
        <f>ROUND(I294*H294,2)</f>
        <v>0</v>
      </c>
      <c r="BL294" s="18" t="s">
        <v>147</v>
      </c>
      <c r="BM294" s="226" t="s">
        <v>386</v>
      </c>
    </row>
    <row r="295" s="13" customFormat="1">
      <c r="A295" s="13"/>
      <c r="B295" s="228"/>
      <c r="C295" s="229"/>
      <c r="D295" s="230" t="s">
        <v>149</v>
      </c>
      <c r="E295" s="231" t="s">
        <v>1</v>
      </c>
      <c r="F295" s="232" t="s">
        <v>266</v>
      </c>
      <c r="G295" s="229"/>
      <c r="H295" s="231" t="s">
        <v>1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149</v>
      </c>
      <c r="AU295" s="238" t="s">
        <v>86</v>
      </c>
      <c r="AV295" s="13" t="s">
        <v>84</v>
      </c>
      <c r="AW295" s="13" t="s">
        <v>33</v>
      </c>
      <c r="AX295" s="13" t="s">
        <v>76</v>
      </c>
      <c r="AY295" s="238" t="s">
        <v>140</v>
      </c>
    </row>
    <row r="296" s="13" customFormat="1">
      <c r="A296" s="13"/>
      <c r="B296" s="228"/>
      <c r="C296" s="229"/>
      <c r="D296" s="230" t="s">
        <v>149</v>
      </c>
      <c r="E296" s="231" t="s">
        <v>1</v>
      </c>
      <c r="F296" s="232" t="s">
        <v>267</v>
      </c>
      <c r="G296" s="229"/>
      <c r="H296" s="231" t="s">
        <v>1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8" t="s">
        <v>149</v>
      </c>
      <c r="AU296" s="238" t="s">
        <v>86</v>
      </c>
      <c r="AV296" s="13" t="s">
        <v>84</v>
      </c>
      <c r="AW296" s="13" t="s">
        <v>33</v>
      </c>
      <c r="AX296" s="13" t="s">
        <v>76</v>
      </c>
      <c r="AY296" s="238" t="s">
        <v>140</v>
      </c>
    </row>
    <row r="297" s="14" customFormat="1">
      <c r="A297" s="14"/>
      <c r="B297" s="239"/>
      <c r="C297" s="240"/>
      <c r="D297" s="230" t="s">
        <v>149</v>
      </c>
      <c r="E297" s="241" t="s">
        <v>1</v>
      </c>
      <c r="F297" s="242" t="s">
        <v>268</v>
      </c>
      <c r="G297" s="240"/>
      <c r="H297" s="243">
        <v>40.271999999999998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9" t="s">
        <v>149</v>
      </c>
      <c r="AU297" s="249" t="s">
        <v>86</v>
      </c>
      <c r="AV297" s="14" t="s">
        <v>86</v>
      </c>
      <c r="AW297" s="14" t="s">
        <v>33</v>
      </c>
      <c r="AX297" s="14" t="s">
        <v>76</v>
      </c>
      <c r="AY297" s="249" t="s">
        <v>140</v>
      </c>
    </row>
    <row r="298" s="14" customFormat="1">
      <c r="A298" s="14"/>
      <c r="B298" s="239"/>
      <c r="C298" s="240"/>
      <c r="D298" s="230" t="s">
        <v>149</v>
      </c>
      <c r="E298" s="241" t="s">
        <v>1</v>
      </c>
      <c r="F298" s="242" t="s">
        <v>269</v>
      </c>
      <c r="G298" s="240"/>
      <c r="H298" s="243">
        <v>-1.97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149</v>
      </c>
      <c r="AU298" s="249" t="s">
        <v>86</v>
      </c>
      <c r="AV298" s="14" t="s">
        <v>86</v>
      </c>
      <c r="AW298" s="14" t="s">
        <v>33</v>
      </c>
      <c r="AX298" s="14" t="s">
        <v>76</v>
      </c>
      <c r="AY298" s="249" t="s">
        <v>140</v>
      </c>
    </row>
    <row r="299" s="13" customFormat="1">
      <c r="A299" s="13"/>
      <c r="B299" s="228"/>
      <c r="C299" s="229"/>
      <c r="D299" s="230" t="s">
        <v>149</v>
      </c>
      <c r="E299" s="231" t="s">
        <v>1</v>
      </c>
      <c r="F299" s="232" t="s">
        <v>270</v>
      </c>
      <c r="G299" s="229"/>
      <c r="H299" s="231" t="s">
        <v>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149</v>
      </c>
      <c r="AU299" s="238" t="s">
        <v>86</v>
      </c>
      <c r="AV299" s="13" t="s">
        <v>84</v>
      </c>
      <c r="AW299" s="13" t="s">
        <v>33</v>
      </c>
      <c r="AX299" s="13" t="s">
        <v>76</v>
      </c>
      <c r="AY299" s="238" t="s">
        <v>140</v>
      </c>
    </row>
    <row r="300" s="14" customFormat="1">
      <c r="A300" s="14"/>
      <c r="B300" s="239"/>
      <c r="C300" s="240"/>
      <c r="D300" s="230" t="s">
        <v>149</v>
      </c>
      <c r="E300" s="241" t="s">
        <v>1</v>
      </c>
      <c r="F300" s="242" t="s">
        <v>271</v>
      </c>
      <c r="G300" s="240"/>
      <c r="H300" s="243">
        <v>4.8019999999999996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9" t="s">
        <v>149</v>
      </c>
      <c r="AU300" s="249" t="s">
        <v>86</v>
      </c>
      <c r="AV300" s="14" t="s">
        <v>86</v>
      </c>
      <c r="AW300" s="14" t="s">
        <v>33</v>
      </c>
      <c r="AX300" s="14" t="s">
        <v>76</v>
      </c>
      <c r="AY300" s="249" t="s">
        <v>140</v>
      </c>
    </row>
    <row r="301" s="14" customFormat="1">
      <c r="A301" s="14"/>
      <c r="B301" s="239"/>
      <c r="C301" s="240"/>
      <c r="D301" s="230" t="s">
        <v>149</v>
      </c>
      <c r="E301" s="241" t="s">
        <v>1</v>
      </c>
      <c r="F301" s="242" t="s">
        <v>272</v>
      </c>
      <c r="G301" s="240"/>
      <c r="H301" s="243">
        <v>15.711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149</v>
      </c>
      <c r="AU301" s="249" t="s">
        <v>86</v>
      </c>
      <c r="AV301" s="14" t="s">
        <v>86</v>
      </c>
      <c r="AW301" s="14" t="s">
        <v>33</v>
      </c>
      <c r="AX301" s="14" t="s">
        <v>76</v>
      </c>
      <c r="AY301" s="249" t="s">
        <v>140</v>
      </c>
    </row>
    <row r="302" s="14" customFormat="1">
      <c r="A302" s="14"/>
      <c r="B302" s="239"/>
      <c r="C302" s="240"/>
      <c r="D302" s="230" t="s">
        <v>149</v>
      </c>
      <c r="E302" s="241" t="s">
        <v>1</v>
      </c>
      <c r="F302" s="242" t="s">
        <v>273</v>
      </c>
      <c r="G302" s="240"/>
      <c r="H302" s="243">
        <v>5.2949999999999999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149</v>
      </c>
      <c r="AU302" s="249" t="s">
        <v>86</v>
      </c>
      <c r="AV302" s="14" t="s">
        <v>86</v>
      </c>
      <c r="AW302" s="14" t="s">
        <v>33</v>
      </c>
      <c r="AX302" s="14" t="s">
        <v>76</v>
      </c>
      <c r="AY302" s="249" t="s">
        <v>140</v>
      </c>
    </row>
    <row r="303" s="13" customFormat="1">
      <c r="A303" s="13"/>
      <c r="B303" s="228"/>
      <c r="C303" s="229"/>
      <c r="D303" s="230" t="s">
        <v>149</v>
      </c>
      <c r="E303" s="231" t="s">
        <v>1</v>
      </c>
      <c r="F303" s="232" t="s">
        <v>274</v>
      </c>
      <c r="G303" s="229"/>
      <c r="H303" s="231" t="s">
        <v>1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8" t="s">
        <v>149</v>
      </c>
      <c r="AU303" s="238" t="s">
        <v>86</v>
      </c>
      <c r="AV303" s="13" t="s">
        <v>84</v>
      </c>
      <c r="AW303" s="13" t="s">
        <v>33</v>
      </c>
      <c r="AX303" s="13" t="s">
        <v>76</v>
      </c>
      <c r="AY303" s="238" t="s">
        <v>140</v>
      </c>
    </row>
    <row r="304" s="14" customFormat="1">
      <c r="A304" s="14"/>
      <c r="B304" s="239"/>
      <c r="C304" s="240"/>
      <c r="D304" s="230" t="s">
        <v>149</v>
      </c>
      <c r="E304" s="241" t="s">
        <v>1</v>
      </c>
      <c r="F304" s="242" t="s">
        <v>275</v>
      </c>
      <c r="G304" s="240"/>
      <c r="H304" s="243">
        <v>3.6720000000000002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9" t="s">
        <v>149</v>
      </c>
      <c r="AU304" s="249" t="s">
        <v>86</v>
      </c>
      <c r="AV304" s="14" t="s">
        <v>86</v>
      </c>
      <c r="AW304" s="14" t="s">
        <v>33</v>
      </c>
      <c r="AX304" s="14" t="s">
        <v>76</v>
      </c>
      <c r="AY304" s="249" t="s">
        <v>140</v>
      </c>
    </row>
    <row r="305" s="14" customFormat="1">
      <c r="A305" s="14"/>
      <c r="B305" s="239"/>
      <c r="C305" s="240"/>
      <c r="D305" s="230" t="s">
        <v>149</v>
      </c>
      <c r="E305" s="241" t="s">
        <v>1</v>
      </c>
      <c r="F305" s="242" t="s">
        <v>276</v>
      </c>
      <c r="G305" s="240"/>
      <c r="H305" s="243">
        <v>3.657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149</v>
      </c>
      <c r="AU305" s="249" t="s">
        <v>86</v>
      </c>
      <c r="AV305" s="14" t="s">
        <v>86</v>
      </c>
      <c r="AW305" s="14" t="s">
        <v>33</v>
      </c>
      <c r="AX305" s="14" t="s">
        <v>76</v>
      </c>
      <c r="AY305" s="249" t="s">
        <v>140</v>
      </c>
    </row>
    <row r="306" s="14" customFormat="1">
      <c r="A306" s="14"/>
      <c r="B306" s="239"/>
      <c r="C306" s="240"/>
      <c r="D306" s="230" t="s">
        <v>149</v>
      </c>
      <c r="E306" s="241" t="s">
        <v>1</v>
      </c>
      <c r="F306" s="242" t="s">
        <v>277</v>
      </c>
      <c r="G306" s="240"/>
      <c r="H306" s="243">
        <v>1.484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149</v>
      </c>
      <c r="AU306" s="249" t="s">
        <v>86</v>
      </c>
      <c r="AV306" s="14" t="s">
        <v>86</v>
      </c>
      <c r="AW306" s="14" t="s">
        <v>33</v>
      </c>
      <c r="AX306" s="14" t="s">
        <v>76</v>
      </c>
      <c r="AY306" s="249" t="s">
        <v>140</v>
      </c>
    </row>
    <row r="307" s="13" customFormat="1">
      <c r="A307" s="13"/>
      <c r="B307" s="228"/>
      <c r="C307" s="229"/>
      <c r="D307" s="230" t="s">
        <v>149</v>
      </c>
      <c r="E307" s="231" t="s">
        <v>1</v>
      </c>
      <c r="F307" s="232" t="s">
        <v>235</v>
      </c>
      <c r="G307" s="229"/>
      <c r="H307" s="231" t="s">
        <v>1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149</v>
      </c>
      <c r="AU307" s="238" t="s">
        <v>86</v>
      </c>
      <c r="AV307" s="13" t="s">
        <v>84</v>
      </c>
      <c r="AW307" s="13" t="s">
        <v>33</v>
      </c>
      <c r="AX307" s="13" t="s">
        <v>76</v>
      </c>
      <c r="AY307" s="238" t="s">
        <v>140</v>
      </c>
    </row>
    <row r="308" s="13" customFormat="1">
      <c r="A308" s="13"/>
      <c r="B308" s="228"/>
      <c r="C308" s="229"/>
      <c r="D308" s="230" t="s">
        <v>149</v>
      </c>
      <c r="E308" s="231" t="s">
        <v>1</v>
      </c>
      <c r="F308" s="232" t="s">
        <v>236</v>
      </c>
      <c r="G308" s="229"/>
      <c r="H308" s="231" t="s">
        <v>1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8" t="s">
        <v>149</v>
      </c>
      <c r="AU308" s="238" t="s">
        <v>86</v>
      </c>
      <c r="AV308" s="13" t="s">
        <v>84</v>
      </c>
      <c r="AW308" s="13" t="s">
        <v>33</v>
      </c>
      <c r="AX308" s="13" t="s">
        <v>76</v>
      </c>
      <c r="AY308" s="238" t="s">
        <v>140</v>
      </c>
    </row>
    <row r="309" s="14" customFormat="1">
      <c r="A309" s="14"/>
      <c r="B309" s="239"/>
      <c r="C309" s="240"/>
      <c r="D309" s="230" t="s">
        <v>149</v>
      </c>
      <c r="E309" s="241" t="s">
        <v>1</v>
      </c>
      <c r="F309" s="242" t="s">
        <v>237</v>
      </c>
      <c r="G309" s="240"/>
      <c r="H309" s="243">
        <v>1.5920000000000001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9" t="s">
        <v>149</v>
      </c>
      <c r="AU309" s="249" t="s">
        <v>86</v>
      </c>
      <c r="AV309" s="14" t="s">
        <v>86</v>
      </c>
      <c r="AW309" s="14" t="s">
        <v>33</v>
      </c>
      <c r="AX309" s="14" t="s">
        <v>76</v>
      </c>
      <c r="AY309" s="249" t="s">
        <v>140</v>
      </c>
    </row>
    <row r="310" s="14" customFormat="1">
      <c r="A310" s="14"/>
      <c r="B310" s="239"/>
      <c r="C310" s="240"/>
      <c r="D310" s="230" t="s">
        <v>149</v>
      </c>
      <c r="E310" s="241" t="s">
        <v>1</v>
      </c>
      <c r="F310" s="242" t="s">
        <v>238</v>
      </c>
      <c r="G310" s="240"/>
      <c r="H310" s="243">
        <v>4.2000000000000002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149</v>
      </c>
      <c r="AU310" s="249" t="s">
        <v>86</v>
      </c>
      <c r="AV310" s="14" t="s">
        <v>86</v>
      </c>
      <c r="AW310" s="14" t="s">
        <v>33</v>
      </c>
      <c r="AX310" s="14" t="s">
        <v>76</v>
      </c>
      <c r="AY310" s="249" t="s">
        <v>140</v>
      </c>
    </row>
    <row r="311" s="14" customFormat="1">
      <c r="A311" s="14"/>
      <c r="B311" s="239"/>
      <c r="C311" s="240"/>
      <c r="D311" s="230" t="s">
        <v>149</v>
      </c>
      <c r="E311" s="241" t="s">
        <v>1</v>
      </c>
      <c r="F311" s="242" t="s">
        <v>239</v>
      </c>
      <c r="G311" s="240"/>
      <c r="H311" s="243">
        <v>3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149</v>
      </c>
      <c r="AU311" s="249" t="s">
        <v>86</v>
      </c>
      <c r="AV311" s="14" t="s">
        <v>86</v>
      </c>
      <c r="AW311" s="14" t="s">
        <v>33</v>
      </c>
      <c r="AX311" s="14" t="s">
        <v>76</v>
      </c>
      <c r="AY311" s="249" t="s">
        <v>140</v>
      </c>
    </row>
    <row r="312" s="13" customFormat="1">
      <c r="A312" s="13"/>
      <c r="B312" s="228"/>
      <c r="C312" s="229"/>
      <c r="D312" s="230" t="s">
        <v>149</v>
      </c>
      <c r="E312" s="231" t="s">
        <v>1</v>
      </c>
      <c r="F312" s="232" t="s">
        <v>240</v>
      </c>
      <c r="G312" s="229"/>
      <c r="H312" s="231" t="s">
        <v>1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8" t="s">
        <v>149</v>
      </c>
      <c r="AU312" s="238" t="s">
        <v>86</v>
      </c>
      <c r="AV312" s="13" t="s">
        <v>84</v>
      </c>
      <c r="AW312" s="13" t="s">
        <v>33</v>
      </c>
      <c r="AX312" s="13" t="s">
        <v>76</v>
      </c>
      <c r="AY312" s="238" t="s">
        <v>140</v>
      </c>
    </row>
    <row r="313" s="14" customFormat="1">
      <c r="A313" s="14"/>
      <c r="B313" s="239"/>
      <c r="C313" s="240"/>
      <c r="D313" s="230" t="s">
        <v>149</v>
      </c>
      <c r="E313" s="241" t="s">
        <v>1</v>
      </c>
      <c r="F313" s="242" t="s">
        <v>207</v>
      </c>
      <c r="G313" s="240"/>
      <c r="H313" s="243">
        <v>10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9" t="s">
        <v>149</v>
      </c>
      <c r="AU313" s="249" t="s">
        <v>86</v>
      </c>
      <c r="AV313" s="14" t="s">
        <v>86</v>
      </c>
      <c r="AW313" s="14" t="s">
        <v>33</v>
      </c>
      <c r="AX313" s="14" t="s">
        <v>76</v>
      </c>
      <c r="AY313" s="249" t="s">
        <v>140</v>
      </c>
    </row>
    <row r="314" s="13" customFormat="1">
      <c r="A314" s="13"/>
      <c r="B314" s="228"/>
      <c r="C314" s="229"/>
      <c r="D314" s="230" t="s">
        <v>149</v>
      </c>
      <c r="E314" s="231" t="s">
        <v>1</v>
      </c>
      <c r="F314" s="232" t="s">
        <v>241</v>
      </c>
      <c r="G314" s="229"/>
      <c r="H314" s="231" t="s">
        <v>1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149</v>
      </c>
      <c r="AU314" s="238" t="s">
        <v>86</v>
      </c>
      <c r="AV314" s="13" t="s">
        <v>84</v>
      </c>
      <c r="AW314" s="13" t="s">
        <v>33</v>
      </c>
      <c r="AX314" s="13" t="s">
        <v>76</v>
      </c>
      <c r="AY314" s="238" t="s">
        <v>140</v>
      </c>
    </row>
    <row r="315" s="14" customFormat="1">
      <c r="A315" s="14"/>
      <c r="B315" s="239"/>
      <c r="C315" s="240"/>
      <c r="D315" s="230" t="s">
        <v>149</v>
      </c>
      <c r="E315" s="241" t="s">
        <v>1</v>
      </c>
      <c r="F315" s="242" t="s">
        <v>242</v>
      </c>
      <c r="G315" s="240"/>
      <c r="H315" s="243">
        <v>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149</v>
      </c>
      <c r="AU315" s="249" t="s">
        <v>86</v>
      </c>
      <c r="AV315" s="14" t="s">
        <v>86</v>
      </c>
      <c r="AW315" s="14" t="s">
        <v>33</v>
      </c>
      <c r="AX315" s="14" t="s">
        <v>76</v>
      </c>
      <c r="AY315" s="249" t="s">
        <v>140</v>
      </c>
    </row>
    <row r="316" s="15" customFormat="1">
      <c r="A316" s="15"/>
      <c r="B316" s="250"/>
      <c r="C316" s="251"/>
      <c r="D316" s="230" t="s">
        <v>149</v>
      </c>
      <c r="E316" s="252" t="s">
        <v>1</v>
      </c>
      <c r="F316" s="253" t="s">
        <v>175</v>
      </c>
      <c r="G316" s="251"/>
      <c r="H316" s="254">
        <v>96.715000000000003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0" t="s">
        <v>149</v>
      </c>
      <c r="AU316" s="260" t="s">
        <v>86</v>
      </c>
      <c r="AV316" s="15" t="s">
        <v>147</v>
      </c>
      <c r="AW316" s="15" t="s">
        <v>33</v>
      </c>
      <c r="AX316" s="15" t="s">
        <v>84</v>
      </c>
      <c r="AY316" s="260" t="s">
        <v>140</v>
      </c>
    </row>
    <row r="317" s="2" customFormat="1" ht="21.75" customHeight="1">
      <c r="A317" s="39"/>
      <c r="B317" s="40"/>
      <c r="C317" s="215" t="s">
        <v>387</v>
      </c>
      <c r="D317" s="215" t="s">
        <v>142</v>
      </c>
      <c r="E317" s="216" t="s">
        <v>388</v>
      </c>
      <c r="F317" s="217" t="s">
        <v>389</v>
      </c>
      <c r="G317" s="218" t="s">
        <v>178</v>
      </c>
      <c r="H317" s="219">
        <v>96.715000000000003</v>
      </c>
      <c r="I317" s="220"/>
      <c r="J317" s="221">
        <f>ROUND(I317*H317,2)</f>
        <v>0</v>
      </c>
      <c r="K317" s="217" t="s">
        <v>146</v>
      </c>
      <c r="L317" s="45"/>
      <c r="M317" s="222" t="s">
        <v>1</v>
      </c>
      <c r="N317" s="223" t="s">
        <v>41</v>
      </c>
      <c r="O317" s="92"/>
      <c r="P317" s="224">
        <f>O317*H317</f>
        <v>0</v>
      </c>
      <c r="Q317" s="224">
        <v>0</v>
      </c>
      <c r="R317" s="224">
        <f>Q317*H317</f>
        <v>0</v>
      </c>
      <c r="S317" s="224">
        <v>0.014</v>
      </c>
      <c r="T317" s="225">
        <f>S317*H317</f>
        <v>1.3540100000000002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147</v>
      </c>
      <c r="AT317" s="226" t="s">
        <v>142</v>
      </c>
      <c r="AU317" s="226" t="s">
        <v>86</v>
      </c>
      <c r="AY317" s="18" t="s">
        <v>140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84</v>
      </c>
      <c r="BK317" s="227">
        <f>ROUND(I317*H317,2)</f>
        <v>0</v>
      </c>
      <c r="BL317" s="18" t="s">
        <v>147</v>
      </c>
      <c r="BM317" s="226" t="s">
        <v>390</v>
      </c>
    </row>
    <row r="318" s="2" customFormat="1" ht="33" customHeight="1">
      <c r="A318" s="39"/>
      <c r="B318" s="40"/>
      <c r="C318" s="215" t="s">
        <v>391</v>
      </c>
      <c r="D318" s="215" t="s">
        <v>142</v>
      </c>
      <c r="E318" s="216" t="s">
        <v>392</v>
      </c>
      <c r="F318" s="217" t="s">
        <v>393</v>
      </c>
      <c r="G318" s="218" t="s">
        <v>178</v>
      </c>
      <c r="H318" s="219">
        <v>101.715</v>
      </c>
      <c r="I318" s="220"/>
      <c r="J318" s="221">
        <f>ROUND(I318*H318,2)</f>
        <v>0</v>
      </c>
      <c r="K318" s="217" t="s">
        <v>1</v>
      </c>
      <c r="L318" s="45"/>
      <c r="M318" s="222" t="s">
        <v>1</v>
      </c>
      <c r="N318" s="223" t="s">
        <v>41</v>
      </c>
      <c r="O318" s="92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147</v>
      </c>
      <c r="AT318" s="226" t="s">
        <v>142</v>
      </c>
      <c r="AU318" s="226" t="s">
        <v>86</v>
      </c>
      <c r="AY318" s="18" t="s">
        <v>140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84</v>
      </c>
      <c r="BK318" s="227">
        <f>ROUND(I318*H318,2)</f>
        <v>0</v>
      </c>
      <c r="BL318" s="18" t="s">
        <v>147</v>
      </c>
      <c r="BM318" s="226" t="s">
        <v>394</v>
      </c>
    </row>
    <row r="319" s="13" customFormat="1">
      <c r="A319" s="13"/>
      <c r="B319" s="228"/>
      <c r="C319" s="229"/>
      <c r="D319" s="230" t="s">
        <v>149</v>
      </c>
      <c r="E319" s="231" t="s">
        <v>1</v>
      </c>
      <c r="F319" s="232" t="s">
        <v>395</v>
      </c>
      <c r="G319" s="229"/>
      <c r="H319" s="231" t="s">
        <v>1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8" t="s">
        <v>149</v>
      </c>
      <c r="AU319" s="238" t="s">
        <v>86</v>
      </c>
      <c r="AV319" s="13" t="s">
        <v>84</v>
      </c>
      <c r="AW319" s="13" t="s">
        <v>33</v>
      </c>
      <c r="AX319" s="13" t="s">
        <v>76</v>
      </c>
      <c r="AY319" s="238" t="s">
        <v>140</v>
      </c>
    </row>
    <row r="320" s="14" customFormat="1">
      <c r="A320" s="14"/>
      <c r="B320" s="239"/>
      <c r="C320" s="240"/>
      <c r="D320" s="230" t="s">
        <v>149</v>
      </c>
      <c r="E320" s="241" t="s">
        <v>1</v>
      </c>
      <c r="F320" s="242" t="s">
        <v>396</v>
      </c>
      <c r="G320" s="240"/>
      <c r="H320" s="243">
        <v>96.715000000000003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9" t="s">
        <v>149</v>
      </c>
      <c r="AU320" s="249" t="s">
        <v>86</v>
      </c>
      <c r="AV320" s="14" t="s">
        <v>86</v>
      </c>
      <c r="AW320" s="14" t="s">
        <v>33</v>
      </c>
      <c r="AX320" s="14" t="s">
        <v>76</v>
      </c>
      <c r="AY320" s="249" t="s">
        <v>140</v>
      </c>
    </row>
    <row r="321" s="13" customFormat="1">
      <c r="A321" s="13"/>
      <c r="B321" s="228"/>
      <c r="C321" s="229"/>
      <c r="D321" s="230" t="s">
        <v>149</v>
      </c>
      <c r="E321" s="231" t="s">
        <v>1</v>
      </c>
      <c r="F321" s="232" t="s">
        <v>397</v>
      </c>
      <c r="G321" s="229"/>
      <c r="H321" s="231" t="s">
        <v>1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149</v>
      </c>
      <c r="AU321" s="238" t="s">
        <v>86</v>
      </c>
      <c r="AV321" s="13" t="s">
        <v>84</v>
      </c>
      <c r="AW321" s="13" t="s">
        <v>33</v>
      </c>
      <c r="AX321" s="13" t="s">
        <v>76</v>
      </c>
      <c r="AY321" s="238" t="s">
        <v>140</v>
      </c>
    </row>
    <row r="322" s="14" customFormat="1">
      <c r="A322" s="14"/>
      <c r="B322" s="239"/>
      <c r="C322" s="240"/>
      <c r="D322" s="230" t="s">
        <v>149</v>
      </c>
      <c r="E322" s="241" t="s">
        <v>1</v>
      </c>
      <c r="F322" s="242" t="s">
        <v>180</v>
      </c>
      <c r="G322" s="240"/>
      <c r="H322" s="243">
        <v>5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9" t="s">
        <v>149</v>
      </c>
      <c r="AU322" s="249" t="s">
        <v>86</v>
      </c>
      <c r="AV322" s="14" t="s">
        <v>86</v>
      </c>
      <c r="AW322" s="14" t="s">
        <v>33</v>
      </c>
      <c r="AX322" s="14" t="s">
        <v>76</v>
      </c>
      <c r="AY322" s="249" t="s">
        <v>140</v>
      </c>
    </row>
    <row r="323" s="15" customFormat="1">
      <c r="A323" s="15"/>
      <c r="B323" s="250"/>
      <c r="C323" s="251"/>
      <c r="D323" s="230" t="s">
        <v>149</v>
      </c>
      <c r="E323" s="252" t="s">
        <v>1</v>
      </c>
      <c r="F323" s="253" t="s">
        <v>175</v>
      </c>
      <c r="G323" s="251"/>
      <c r="H323" s="254">
        <v>101.715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0" t="s">
        <v>149</v>
      </c>
      <c r="AU323" s="260" t="s">
        <v>86</v>
      </c>
      <c r="AV323" s="15" t="s">
        <v>147</v>
      </c>
      <c r="AW323" s="15" t="s">
        <v>33</v>
      </c>
      <c r="AX323" s="15" t="s">
        <v>84</v>
      </c>
      <c r="AY323" s="260" t="s">
        <v>140</v>
      </c>
    </row>
    <row r="324" s="2" customFormat="1" ht="16.5" customHeight="1">
      <c r="A324" s="39"/>
      <c r="B324" s="40"/>
      <c r="C324" s="215" t="s">
        <v>398</v>
      </c>
      <c r="D324" s="215" t="s">
        <v>142</v>
      </c>
      <c r="E324" s="216" t="s">
        <v>399</v>
      </c>
      <c r="F324" s="217" t="s">
        <v>400</v>
      </c>
      <c r="G324" s="218" t="s">
        <v>145</v>
      </c>
      <c r="H324" s="219">
        <v>1.5</v>
      </c>
      <c r="I324" s="220"/>
      <c r="J324" s="221">
        <f>ROUND(I324*H324,2)</f>
        <v>0</v>
      </c>
      <c r="K324" s="217" t="s">
        <v>146</v>
      </c>
      <c r="L324" s="45"/>
      <c r="M324" s="222" t="s">
        <v>1</v>
      </c>
      <c r="N324" s="223" t="s">
        <v>41</v>
      </c>
      <c r="O324" s="92"/>
      <c r="P324" s="224">
        <f>O324*H324</f>
        <v>0</v>
      </c>
      <c r="Q324" s="224">
        <v>0.54034000000000004</v>
      </c>
      <c r="R324" s="224">
        <f>Q324*H324</f>
        <v>0.81051000000000006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147</v>
      </c>
      <c r="AT324" s="226" t="s">
        <v>142</v>
      </c>
      <c r="AU324" s="226" t="s">
        <v>86</v>
      </c>
      <c r="AY324" s="18" t="s">
        <v>140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84</v>
      </c>
      <c r="BK324" s="227">
        <f>ROUND(I324*H324,2)</f>
        <v>0</v>
      </c>
      <c r="BL324" s="18" t="s">
        <v>147</v>
      </c>
      <c r="BM324" s="226" t="s">
        <v>401</v>
      </c>
    </row>
    <row r="325" s="2" customFormat="1" ht="16.5" customHeight="1">
      <c r="A325" s="39"/>
      <c r="B325" s="40"/>
      <c r="C325" s="215" t="s">
        <v>402</v>
      </c>
      <c r="D325" s="215" t="s">
        <v>142</v>
      </c>
      <c r="E325" s="216" t="s">
        <v>403</v>
      </c>
      <c r="F325" s="217" t="s">
        <v>404</v>
      </c>
      <c r="G325" s="218" t="s">
        <v>145</v>
      </c>
      <c r="H325" s="219">
        <v>1.5</v>
      </c>
      <c r="I325" s="220"/>
      <c r="J325" s="221">
        <f>ROUND(I325*H325,2)</f>
        <v>0</v>
      </c>
      <c r="K325" s="217" t="s">
        <v>146</v>
      </c>
      <c r="L325" s="45"/>
      <c r="M325" s="222" t="s">
        <v>1</v>
      </c>
      <c r="N325" s="223" t="s">
        <v>41</v>
      </c>
      <c r="O325" s="92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147</v>
      </c>
      <c r="AT325" s="226" t="s">
        <v>142</v>
      </c>
      <c r="AU325" s="226" t="s">
        <v>86</v>
      </c>
      <c r="AY325" s="18" t="s">
        <v>140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84</v>
      </c>
      <c r="BK325" s="227">
        <f>ROUND(I325*H325,2)</f>
        <v>0</v>
      </c>
      <c r="BL325" s="18" t="s">
        <v>147</v>
      </c>
      <c r="BM325" s="226" t="s">
        <v>405</v>
      </c>
    </row>
    <row r="326" s="2" customFormat="1" ht="24.15" customHeight="1">
      <c r="A326" s="39"/>
      <c r="B326" s="40"/>
      <c r="C326" s="215" t="s">
        <v>406</v>
      </c>
      <c r="D326" s="215" t="s">
        <v>142</v>
      </c>
      <c r="E326" s="216" t="s">
        <v>407</v>
      </c>
      <c r="F326" s="217" t="s">
        <v>408</v>
      </c>
      <c r="G326" s="218" t="s">
        <v>178</v>
      </c>
      <c r="H326" s="219">
        <v>5</v>
      </c>
      <c r="I326" s="220"/>
      <c r="J326" s="221">
        <f>ROUND(I326*H326,2)</f>
        <v>0</v>
      </c>
      <c r="K326" s="217" t="s">
        <v>146</v>
      </c>
      <c r="L326" s="45"/>
      <c r="M326" s="222" t="s">
        <v>1</v>
      </c>
      <c r="N326" s="223" t="s">
        <v>41</v>
      </c>
      <c r="O326" s="92"/>
      <c r="P326" s="224">
        <f>O326*H326</f>
        <v>0</v>
      </c>
      <c r="Q326" s="224">
        <v>0.099750000000000005</v>
      </c>
      <c r="R326" s="224">
        <f>Q326*H326</f>
        <v>0.49875000000000003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147</v>
      </c>
      <c r="AT326" s="226" t="s">
        <v>142</v>
      </c>
      <c r="AU326" s="226" t="s">
        <v>86</v>
      </c>
      <c r="AY326" s="18" t="s">
        <v>140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84</v>
      </c>
      <c r="BK326" s="227">
        <f>ROUND(I326*H326,2)</f>
        <v>0</v>
      </c>
      <c r="BL326" s="18" t="s">
        <v>147</v>
      </c>
      <c r="BM326" s="226" t="s">
        <v>409</v>
      </c>
    </row>
    <row r="327" s="13" customFormat="1">
      <c r="A327" s="13"/>
      <c r="B327" s="228"/>
      <c r="C327" s="229"/>
      <c r="D327" s="230" t="s">
        <v>149</v>
      </c>
      <c r="E327" s="231" t="s">
        <v>1</v>
      </c>
      <c r="F327" s="232" t="s">
        <v>410</v>
      </c>
      <c r="G327" s="229"/>
      <c r="H327" s="231" t="s">
        <v>1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8" t="s">
        <v>149</v>
      </c>
      <c r="AU327" s="238" t="s">
        <v>86</v>
      </c>
      <c r="AV327" s="13" t="s">
        <v>84</v>
      </c>
      <c r="AW327" s="13" t="s">
        <v>33</v>
      </c>
      <c r="AX327" s="13" t="s">
        <v>76</v>
      </c>
      <c r="AY327" s="238" t="s">
        <v>140</v>
      </c>
    </row>
    <row r="328" s="14" customFormat="1">
      <c r="A328" s="14"/>
      <c r="B328" s="239"/>
      <c r="C328" s="240"/>
      <c r="D328" s="230" t="s">
        <v>149</v>
      </c>
      <c r="E328" s="241" t="s">
        <v>1</v>
      </c>
      <c r="F328" s="242" t="s">
        <v>180</v>
      </c>
      <c r="G328" s="240"/>
      <c r="H328" s="243">
        <v>5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149</v>
      </c>
      <c r="AU328" s="249" t="s">
        <v>86</v>
      </c>
      <c r="AV328" s="14" t="s">
        <v>86</v>
      </c>
      <c r="AW328" s="14" t="s">
        <v>33</v>
      </c>
      <c r="AX328" s="14" t="s">
        <v>84</v>
      </c>
      <c r="AY328" s="249" t="s">
        <v>140</v>
      </c>
    </row>
    <row r="329" s="2" customFormat="1" ht="24.15" customHeight="1">
      <c r="A329" s="39"/>
      <c r="B329" s="40"/>
      <c r="C329" s="215" t="s">
        <v>411</v>
      </c>
      <c r="D329" s="215" t="s">
        <v>142</v>
      </c>
      <c r="E329" s="216" t="s">
        <v>412</v>
      </c>
      <c r="F329" s="217" t="s">
        <v>413</v>
      </c>
      <c r="G329" s="218" t="s">
        <v>178</v>
      </c>
      <c r="H329" s="219">
        <v>5</v>
      </c>
      <c r="I329" s="220"/>
      <c r="J329" s="221">
        <f>ROUND(I329*H329,2)</f>
        <v>0</v>
      </c>
      <c r="K329" s="217" t="s">
        <v>146</v>
      </c>
      <c r="L329" s="45"/>
      <c r="M329" s="222" t="s">
        <v>1</v>
      </c>
      <c r="N329" s="223" t="s">
        <v>41</v>
      </c>
      <c r="O329" s="92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147</v>
      </c>
      <c r="AT329" s="226" t="s">
        <v>142</v>
      </c>
      <c r="AU329" s="226" t="s">
        <v>86</v>
      </c>
      <c r="AY329" s="18" t="s">
        <v>140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84</v>
      </c>
      <c r="BK329" s="227">
        <f>ROUND(I329*H329,2)</f>
        <v>0</v>
      </c>
      <c r="BL329" s="18" t="s">
        <v>147</v>
      </c>
      <c r="BM329" s="226" t="s">
        <v>414</v>
      </c>
    </row>
    <row r="330" s="2" customFormat="1" ht="24.15" customHeight="1">
      <c r="A330" s="39"/>
      <c r="B330" s="40"/>
      <c r="C330" s="215" t="s">
        <v>415</v>
      </c>
      <c r="D330" s="215" t="s">
        <v>142</v>
      </c>
      <c r="E330" s="216" t="s">
        <v>416</v>
      </c>
      <c r="F330" s="217" t="s">
        <v>417</v>
      </c>
      <c r="G330" s="218" t="s">
        <v>178</v>
      </c>
      <c r="H330" s="219">
        <v>5</v>
      </c>
      <c r="I330" s="220"/>
      <c r="J330" s="221">
        <f>ROUND(I330*H330,2)</f>
        <v>0</v>
      </c>
      <c r="K330" s="217" t="s">
        <v>146</v>
      </c>
      <c r="L330" s="45"/>
      <c r="M330" s="222" t="s">
        <v>1</v>
      </c>
      <c r="N330" s="223" t="s">
        <v>41</v>
      </c>
      <c r="O330" s="92"/>
      <c r="P330" s="224">
        <f>O330*H330</f>
        <v>0</v>
      </c>
      <c r="Q330" s="224">
        <v>0.0013400000000000001</v>
      </c>
      <c r="R330" s="224">
        <f>Q330*H330</f>
        <v>0.0067000000000000002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147</v>
      </c>
      <c r="AT330" s="226" t="s">
        <v>142</v>
      </c>
      <c r="AU330" s="226" t="s">
        <v>86</v>
      </c>
      <c r="AY330" s="18" t="s">
        <v>140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84</v>
      </c>
      <c r="BK330" s="227">
        <f>ROUND(I330*H330,2)</f>
        <v>0</v>
      </c>
      <c r="BL330" s="18" t="s">
        <v>147</v>
      </c>
      <c r="BM330" s="226" t="s">
        <v>418</v>
      </c>
    </row>
    <row r="331" s="2" customFormat="1" ht="24.15" customHeight="1">
      <c r="A331" s="39"/>
      <c r="B331" s="40"/>
      <c r="C331" s="215" t="s">
        <v>419</v>
      </c>
      <c r="D331" s="215" t="s">
        <v>142</v>
      </c>
      <c r="E331" s="216" t="s">
        <v>420</v>
      </c>
      <c r="F331" s="217" t="s">
        <v>421</v>
      </c>
      <c r="G331" s="218" t="s">
        <v>178</v>
      </c>
      <c r="H331" s="219">
        <v>5</v>
      </c>
      <c r="I331" s="220"/>
      <c r="J331" s="221">
        <f>ROUND(I331*H331,2)</f>
        <v>0</v>
      </c>
      <c r="K331" s="217" t="s">
        <v>146</v>
      </c>
      <c r="L331" s="45"/>
      <c r="M331" s="222" t="s">
        <v>1</v>
      </c>
      <c r="N331" s="223" t="s">
        <v>41</v>
      </c>
      <c r="O331" s="92"/>
      <c r="P331" s="224">
        <f>O331*H331</f>
        <v>0</v>
      </c>
      <c r="Q331" s="224">
        <v>0.0041000000000000003</v>
      </c>
      <c r="R331" s="224">
        <f>Q331*H331</f>
        <v>0.020500000000000001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147</v>
      </c>
      <c r="AT331" s="226" t="s">
        <v>142</v>
      </c>
      <c r="AU331" s="226" t="s">
        <v>86</v>
      </c>
      <c r="AY331" s="18" t="s">
        <v>140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84</v>
      </c>
      <c r="BK331" s="227">
        <f>ROUND(I331*H331,2)</f>
        <v>0</v>
      </c>
      <c r="BL331" s="18" t="s">
        <v>147</v>
      </c>
      <c r="BM331" s="226" t="s">
        <v>422</v>
      </c>
    </row>
    <row r="332" s="2" customFormat="1" ht="24.15" customHeight="1">
      <c r="A332" s="39"/>
      <c r="B332" s="40"/>
      <c r="C332" s="215" t="s">
        <v>423</v>
      </c>
      <c r="D332" s="215" t="s">
        <v>142</v>
      </c>
      <c r="E332" s="216" t="s">
        <v>424</v>
      </c>
      <c r="F332" s="217" t="s">
        <v>425</v>
      </c>
      <c r="G332" s="218" t="s">
        <v>178</v>
      </c>
      <c r="H332" s="219">
        <v>5</v>
      </c>
      <c r="I332" s="220"/>
      <c r="J332" s="221">
        <f>ROUND(I332*H332,2)</f>
        <v>0</v>
      </c>
      <c r="K332" s="217" t="s">
        <v>146</v>
      </c>
      <c r="L332" s="45"/>
      <c r="M332" s="222" t="s">
        <v>1</v>
      </c>
      <c r="N332" s="223" t="s">
        <v>41</v>
      </c>
      <c r="O332" s="92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147</v>
      </c>
      <c r="AT332" s="226" t="s">
        <v>142</v>
      </c>
      <c r="AU332" s="226" t="s">
        <v>86</v>
      </c>
      <c r="AY332" s="18" t="s">
        <v>140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84</v>
      </c>
      <c r="BK332" s="227">
        <f>ROUND(I332*H332,2)</f>
        <v>0</v>
      </c>
      <c r="BL332" s="18" t="s">
        <v>147</v>
      </c>
      <c r="BM332" s="226" t="s">
        <v>426</v>
      </c>
    </row>
    <row r="333" s="12" customFormat="1" ht="22.8" customHeight="1">
      <c r="A333" s="12"/>
      <c r="B333" s="199"/>
      <c r="C333" s="200"/>
      <c r="D333" s="201" t="s">
        <v>75</v>
      </c>
      <c r="E333" s="213" t="s">
        <v>427</v>
      </c>
      <c r="F333" s="213" t="s">
        <v>428</v>
      </c>
      <c r="G333" s="200"/>
      <c r="H333" s="200"/>
      <c r="I333" s="203"/>
      <c r="J333" s="214">
        <f>BK333</f>
        <v>0</v>
      </c>
      <c r="K333" s="200"/>
      <c r="L333" s="205"/>
      <c r="M333" s="206"/>
      <c r="N333" s="207"/>
      <c r="O333" s="207"/>
      <c r="P333" s="208">
        <f>SUM(P334:P339)</f>
        <v>0</v>
      </c>
      <c r="Q333" s="207"/>
      <c r="R333" s="208">
        <f>SUM(R334:R339)</f>
        <v>0</v>
      </c>
      <c r="S333" s="207"/>
      <c r="T333" s="209">
        <f>SUM(T334:T339)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0" t="s">
        <v>84</v>
      </c>
      <c r="AT333" s="211" t="s">
        <v>75</v>
      </c>
      <c r="AU333" s="211" t="s">
        <v>84</v>
      </c>
      <c r="AY333" s="210" t="s">
        <v>140</v>
      </c>
      <c r="BK333" s="212">
        <f>SUM(BK334:BK339)</f>
        <v>0</v>
      </c>
    </row>
    <row r="334" s="2" customFormat="1" ht="33" customHeight="1">
      <c r="A334" s="39"/>
      <c r="B334" s="40"/>
      <c r="C334" s="215" t="s">
        <v>429</v>
      </c>
      <c r="D334" s="215" t="s">
        <v>142</v>
      </c>
      <c r="E334" s="216" t="s">
        <v>430</v>
      </c>
      <c r="F334" s="217" t="s">
        <v>431</v>
      </c>
      <c r="G334" s="218" t="s">
        <v>210</v>
      </c>
      <c r="H334" s="219">
        <v>23.562999999999999</v>
      </c>
      <c r="I334" s="220"/>
      <c r="J334" s="221">
        <f>ROUND(I334*H334,2)</f>
        <v>0</v>
      </c>
      <c r="K334" s="217" t="s">
        <v>146</v>
      </c>
      <c r="L334" s="45"/>
      <c r="M334" s="222" t="s">
        <v>1</v>
      </c>
      <c r="N334" s="223" t="s">
        <v>41</v>
      </c>
      <c r="O334" s="92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147</v>
      </c>
      <c r="AT334" s="226" t="s">
        <v>142</v>
      </c>
      <c r="AU334" s="226" t="s">
        <v>86</v>
      </c>
      <c r="AY334" s="18" t="s">
        <v>140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84</v>
      </c>
      <c r="BK334" s="227">
        <f>ROUND(I334*H334,2)</f>
        <v>0</v>
      </c>
      <c r="BL334" s="18" t="s">
        <v>147</v>
      </c>
      <c r="BM334" s="226" t="s">
        <v>432</v>
      </c>
    </row>
    <row r="335" s="2" customFormat="1" ht="33" customHeight="1">
      <c r="A335" s="39"/>
      <c r="B335" s="40"/>
      <c r="C335" s="215" t="s">
        <v>433</v>
      </c>
      <c r="D335" s="215" t="s">
        <v>142</v>
      </c>
      <c r="E335" s="216" t="s">
        <v>434</v>
      </c>
      <c r="F335" s="217" t="s">
        <v>435</v>
      </c>
      <c r="G335" s="218" t="s">
        <v>210</v>
      </c>
      <c r="H335" s="219">
        <v>70.688999999999993</v>
      </c>
      <c r="I335" s="220"/>
      <c r="J335" s="221">
        <f>ROUND(I335*H335,2)</f>
        <v>0</v>
      </c>
      <c r="K335" s="217" t="s">
        <v>146</v>
      </c>
      <c r="L335" s="45"/>
      <c r="M335" s="222" t="s">
        <v>1</v>
      </c>
      <c r="N335" s="223" t="s">
        <v>41</v>
      </c>
      <c r="O335" s="92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147</v>
      </c>
      <c r="AT335" s="226" t="s">
        <v>142</v>
      </c>
      <c r="AU335" s="226" t="s">
        <v>86</v>
      </c>
      <c r="AY335" s="18" t="s">
        <v>140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84</v>
      </c>
      <c r="BK335" s="227">
        <f>ROUND(I335*H335,2)</f>
        <v>0</v>
      </c>
      <c r="BL335" s="18" t="s">
        <v>147</v>
      </c>
      <c r="BM335" s="226" t="s">
        <v>436</v>
      </c>
    </row>
    <row r="336" s="14" customFormat="1">
      <c r="A336" s="14"/>
      <c r="B336" s="239"/>
      <c r="C336" s="240"/>
      <c r="D336" s="230" t="s">
        <v>149</v>
      </c>
      <c r="E336" s="240"/>
      <c r="F336" s="242" t="s">
        <v>437</v>
      </c>
      <c r="G336" s="240"/>
      <c r="H336" s="243">
        <v>70.688999999999993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9" t="s">
        <v>149</v>
      </c>
      <c r="AU336" s="249" t="s">
        <v>86</v>
      </c>
      <c r="AV336" s="14" t="s">
        <v>86</v>
      </c>
      <c r="AW336" s="14" t="s">
        <v>4</v>
      </c>
      <c r="AX336" s="14" t="s">
        <v>84</v>
      </c>
      <c r="AY336" s="249" t="s">
        <v>140</v>
      </c>
    </row>
    <row r="337" s="2" customFormat="1" ht="24.15" customHeight="1">
      <c r="A337" s="39"/>
      <c r="B337" s="40"/>
      <c r="C337" s="215" t="s">
        <v>438</v>
      </c>
      <c r="D337" s="215" t="s">
        <v>142</v>
      </c>
      <c r="E337" s="216" t="s">
        <v>439</v>
      </c>
      <c r="F337" s="217" t="s">
        <v>440</v>
      </c>
      <c r="G337" s="218" t="s">
        <v>210</v>
      </c>
      <c r="H337" s="219">
        <v>23.562999999999999</v>
      </c>
      <c r="I337" s="220"/>
      <c r="J337" s="221">
        <f>ROUND(I337*H337,2)</f>
        <v>0</v>
      </c>
      <c r="K337" s="217" t="s">
        <v>146</v>
      </c>
      <c r="L337" s="45"/>
      <c r="M337" s="222" t="s">
        <v>1</v>
      </c>
      <c r="N337" s="223" t="s">
        <v>41</v>
      </c>
      <c r="O337" s="92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147</v>
      </c>
      <c r="AT337" s="226" t="s">
        <v>142</v>
      </c>
      <c r="AU337" s="226" t="s">
        <v>86</v>
      </c>
      <c r="AY337" s="18" t="s">
        <v>140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84</v>
      </c>
      <c r="BK337" s="227">
        <f>ROUND(I337*H337,2)</f>
        <v>0</v>
      </c>
      <c r="BL337" s="18" t="s">
        <v>147</v>
      </c>
      <c r="BM337" s="226" t="s">
        <v>441</v>
      </c>
    </row>
    <row r="338" s="2" customFormat="1" ht="24.15" customHeight="1">
      <c r="A338" s="39"/>
      <c r="B338" s="40"/>
      <c r="C338" s="215" t="s">
        <v>442</v>
      </c>
      <c r="D338" s="215" t="s">
        <v>142</v>
      </c>
      <c r="E338" s="216" t="s">
        <v>443</v>
      </c>
      <c r="F338" s="217" t="s">
        <v>444</v>
      </c>
      <c r="G338" s="218" t="s">
        <v>210</v>
      </c>
      <c r="H338" s="219">
        <v>23.562999999999999</v>
      </c>
      <c r="I338" s="220"/>
      <c r="J338" s="221">
        <f>ROUND(I338*H338,2)</f>
        <v>0</v>
      </c>
      <c r="K338" s="217" t="s">
        <v>146</v>
      </c>
      <c r="L338" s="45"/>
      <c r="M338" s="222" t="s">
        <v>1</v>
      </c>
      <c r="N338" s="223" t="s">
        <v>41</v>
      </c>
      <c r="O338" s="92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147</v>
      </c>
      <c r="AT338" s="226" t="s">
        <v>142</v>
      </c>
      <c r="AU338" s="226" t="s">
        <v>86</v>
      </c>
      <c r="AY338" s="18" t="s">
        <v>140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84</v>
      </c>
      <c r="BK338" s="227">
        <f>ROUND(I338*H338,2)</f>
        <v>0</v>
      </c>
      <c r="BL338" s="18" t="s">
        <v>147</v>
      </c>
      <c r="BM338" s="226" t="s">
        <v>445</v>
      </c>
    </row>
    <row r="339" s="2" customFormat="1" ht="33" customHeight="1">
      <c r="A339" s="39"/>
      <c r="B339" s="40"/>
      <c r="C339" s="215" t="s">
        <v>446</v>
      </c>
      <c r="D339" s="215" t="s">
        <v>142</v>
      </c>
      <c r="E339" s="216" t="s">
        <v>447</v>
      </c>
      <c r="F339" s="217" t="s">
        <v>448</v>
      </c>
      <c r="G339" s="218" t="s">
        <v>210</v>
      </c>
      <c r="H339" s="219">
        <v>23.562999999999999</v>
      </c>
      <c r="I339" s="220"/>
      <c r="J339" s="221">
        <f>ROUND(I339*H339,2)</f>
        <v>0</v>
      </c>
      <c r="K339" s="217" t="s">
        <v>1</v>
      </c>
      <c r="L339" s="45"/>
      <c r="M339" s="222" t="s">
        <v>1</v>
      </c>
      <c r="N339" s="223" t="s">
        <v>41</v>
      </c>
      <c r="O339" s="92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147</v>
      </c>
      <c r="AT339" s="226" t="s">
        <v>142</v>
      </c>
      <c r="AU339" s="226" t="s">
        <v>86</v>
      </c>
      <c r="AY339" s="18" t="s">
        <v>140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84</v>
      </c>
      <c r="BK339" s="227">
        <f>ROUND(I339*H339,2)</f>
        <v>0</v>
      </c>
      <c r="BL339" s="18" t="s">
        <v>147</v>
      </c>
      <c r="BM339" s="226" t="s">
        <v>449</v>
      </c>
    </row>
    <row r="340" s="12" customFormat="1" ht="22.8" customHeight="1">
      <c r="A340" s="12"/>
      <c r="B340" s="199"/>
      <c r="C340" s="200"/>
      <c r="D340" s="201" t="s">
        <v>75</v>
      </c>
      <c r="E340" s="213" t="s">
        <v>450</v>
      </c>
      <c r="F340" s="213" t="s">
        <v>451</v>
      </c>
      <c r="G340" s="200"/>
      <c r="H340" s="200"/>
      <c r="I340" s="203"/>
      <c r="J340" s="214">
        <f>BK340</f>
        <v>0</v>
      </c>
      <c r="K340" s="200"/>
      <c r="L340" s="205"/>
      <c r="M340" s="206"/>
      <c r="N340" s="207"/>
      <c r="O340" s="207"/>
      <c r="P340" s="208">
        <f>SUM(P341:P342)</f>
        <v>0</v>
      </c>
      <c r="Q340" s="207"/>
      <c r="R340" s="208">
        <f>SUM(R341:R342)</f>
        <v>0</v>
      </c>
      <c r="S340" s="207"/>
      <c r="T340" s="209">
        <f>SUM(T341:T342)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0" t="s">
        <v>84</v>
      </c>
      <c r="AT340" s="211" t="s">
        <v>75</v>
      </c>
      <c r="AU340" s="211" t="s">
        <v>84</v>
      </c>
      <c r="AY340" s="210" t="s">
        <v>140</v>
      </c>
      <c r="BK340" s="212">
        <f>SUM(BK341:BK342)</f>
        <v>0</v>
      </c>
    </row>
    <row r="341" s="2" customFormat="1" ht="16.5" customHeight="1">
      <c r="A341" s="39"/>
      <c r="B341" s="40"/>
      <c r="C341" s="215" t="s">
        <v>452</v>
      </c>
      <c r="D341" s="215" t="s">
        <v>142</v>
      </c>
      <c r="E341" s="216" t="s">
        <v>453</v>
      </c>
      <c r="F341" s="217" t="s">
        <v>454</v>
      </c>
      <c r="G341" s="218" t="s">
        <v>210</v>
      </c>
      <c r="H341" s="219">
        <v>22.263999999999999</v>
      </c>
      <c r="I341" s="220"/>
      <c r="J341" s="221">
        <f>ROUND(I341*H341,2)</f>
        <v>0</v>
      </c>
      <c r="K341" s="217" t="s">
        <v>146</v>
      </c>
      <c r="L341" s="45"/>
      <c r="M341" s="222" t="s">
        <v>1</v>
      </c>
      <c r="N341" s="223" t="s">
        <v>41</v>
      </c>
      <c r="O341" s="92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147</v>
      </c>
      <c r="AT341" s="226" t="s">
        <v>142</v>
      </c>
      <c r="AU341" s="226" t="s">
        <v>86</v>
      </c>
      <c r="AY341" s="18" t="s">
        <v>140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84</v>
      </c>
      <c r="BK341" s="227">
        <f>ROUND(I341*H341,2)</f>
        <v>0</v>
      </c>
      <c r="BL341" s="18" t="s">
        <v>147</v>
      </c>
      <c r="BM341" s="226" t="s">
        <v>455</v>
      </c>
    </row>
    <row r="342" s="2" customFormat="1" ht="24.15" customHeight="1">
      <c r="A342" s="39"/>
      <c r="B342" s="40"/>
      <c r="C342" s="215" t="s">
        <v>456</v>
      </c>
      <c r="D342" s="215" t="s">
        <v>142</v>
      </c>
      <c r="E342" s="216" t="s">
        <v>457</v>
      </c>
      <c r="F342" s="217" t="s">
        <v>458</v>
      </c>
      <c r="G342" s="218" t="s">
        <v>210</v>
      </c>
      <c r="H342" s="219">
        <v>22.263999999999999</v>
      </c>
      <c r="I342" s="220"/>
      <c r="J342" s="221">
        <f>ROUND(I342*H342,2)</f>
        <v>0</v>
      </c>
      <c r="K342" s="217" t="s">
        <v>146</v>
      </c>
      <c r="L342" s="45"/>
      <c r="M342" s="222" t="s">
        <v>1</v>
      </c>
      <c r="N342" s="223" t="s">
        <v>41</v>
      </c>
      <c r="O342" s="92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147</v>
      </c>
      <c r="AT342" s="226" t="s">
        <v>142</v>
      </c>
      <c r="AU342" s="226" t="s">
        <v>86</v>
      </c>
      <c r="AY342" s="18" t="s">
        <v>140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84</v>
      </c>
      <c r="BK342" s="227">
        <f>ROUND(I342*H342,2)</f>
        <v>0</v>
      </c>
      <c r="BL342" s="18" t="s">
        <v>147</v>
      </c>
      <c r="BM342" s="226" t="s">
        <v>459</v>
      </c>
    </row>
    <row r="343" s="12" customFormat="1" ht="25.92" customHeight="1">
      <c r="A343" s="12"/>
      <c r="B343" s="199"/>
      <c r="C343" s="200"/>
      <c r="D343" s="201" t="s">
        <v>75</v>
      </c>
      <c r="E343" s="202" t="s">
        <v>460</v>
      </c>
      <c r="F343" s="202" t="s">
        <v>461</v>
      </c>
      <c r="G343" s="200"/>
      <c r="H343" s="200"/>
      <c r="I343" s="203"/>
      <c r="J343" s="204">
        <f>BK343</f>
        <v>0</v>
      </c>
      <c r="K343" s="200"/>
      <c r="L343" s="205"/>
      <c r="M343" s="206"/>
      <c r="N343" s="207"/>
      <c r="O343" s="207"/>
      <c r="P343" s="208">
        <f>P344+P349+P360+P364+P368+P395+P403+P415+P438+P452+P477+P489+P506</f>
        <v>0</v>
      </c>
      <c r="Q343" s="207"/>
      <c r="R343" s="208">
        <f>R344+R349+R360+R364+R368+R395+R403+R415+R438+R452+R477+R489+R506</f>
        <v>0.87890246999999999</v>
      </c>
      <c r="S343" s="207"/>
      <c r="T343" s="209">
        <f>T344+T349+T360+T364+T368+T395+T403+T415+T438+T452+T477+T489+T506</f>
        <v>0.50913495999999991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0" t="s">
        <v>86</v>
      </c>
      <c r="AT343" s="211" t="s">
        <v>75</v>
      </c>
      <c r="AU343" s="211" t="s">
        <v>76</v>
      </c>
      <c r="AY343" s="210" t="s">
        <v>140</v>
      </c>
      <c r="BK343" s="212">
        <f>BK344+BK349+BK360+BK364+BK368+BK395+BK403+BK415+BK438+BK452+BK477+BK489+BK506</f>
        <v>0</v>
      </c>
    </row>
    <row r="344" s="12" customFormat="1" ht="22.8" customHeight="1">
      <c r="A344" s="12"/>
      <c r="B344" s="199"/>
      <c r="C344" s="200"/>
      <c r="D344" s="201" t="s">
        <v>75</v>
      </c>
      <c r="E344" s="213" t="s">
        <v>462</v>
      </c>
      <c r="F344" s="213" t="s">
        <v>463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SUM(P345:P348)</f>
        <v>0</v>
      </c>
      <c r="Q344" s="207"/>
      <c r="R344" s="208">
        <f>SUM(R345:R348)</f>
        <v>0.066376000000000004</v>
      </c>
      <c r="S344" s="207"/>
      <c r="T344" s="209">
        <f>SUM(T345:T348)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86</v>
      </c>
      <c r="AT344" s="211" t="s">
        <v>75</v>
      </c>
      <c r="AU344" s="211" t="s">
        <v>84</v>
      </c>
      <c r="AY344" s="210" t="s">
        <v>140</v>
      </c>
      <c r="BK344" s="212">
        <f>SUM(BK345:BK348)</f>
        <v>0</v>
      </c>
    </row>
    <row r="345" s="2" customFormat="1" ht="24.15" customHeight="1">
      <c r="A345" s="39"/>
      <c r="B345" s="40"/>
      <c r="C345" s="215" t="s">
        <v>464</v>
      </c>
      <c r="D345" s="215" t="s">
        <v>142</v>
      </c>
      <c r="E345" s="216" t="s">
        <v>465</v>
      </c>
      <c r="F345" s="217" t="s">
        <v>466</v>
      </c>
      <c r="G345" s="218" t="s">
        <v>178</v>
      </c>
      <c r="H345" s="219">
        <v>13.827999999999999</v>
      </c>
      <c r="I345" s="220"/>
      <c r="J345" s="221">
        <f>ROUND(I345*H345,2)</f>
        <v>0</v>
      </c>
      <c r="K345" s="217" t="s">
        <v>146</v>
      </c>
      <c r="L345" s="45"/>
      <c r="M345" s="222" t="s">
        <v>1</v>
      </c>
      <c r="N345" s="223" t="s">
        <v>41</v>
      </c>
      <c r="O345" s="92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248</v>
      </c>
      <c r="AT345" s="226" t="s">
        <v>142</v>
      </c>
      <c r="AU345" s="226" t="s">
        <v>86</v>
      </c>
      <c r="AY345" s="18" t="s">
        <v>140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84</v>
      </c>
      <c r="BK345" s="227">
        <f>ROUND(I345*H345,2)</f>
        <v>0</v>
      </c>
      <c r="BL345" s="18" t="s">
        <v>248</v>
      </c>
      <c r="BM345" s="226" t="s">
        <v>467</v>
      </c>
    </row>
    <row r="346" s="14" customFormat="1">
      <c r="A346" s="14"/>
      <c r="B346" s="239"/>
      <c r="C346" s="240"/>
      <c r="D346" s="230" t="s">
        <v>149</v>
      </c>
      <c r="E346" s="241" t="s">
        <v>1</v>
      </c>
      <c r="F346" s="242" t="s">
        <v>468</v>
      </c>
      <c r="G346" s="240"/>
      <c r="H346" s="243">
        <v>13.827999999999999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9" t="s">
        <v>149</v>
      </c>
      <c r="AU346" s="249" t="s">
        <v>86</v>
      </c>
      <c r="AV346" s="14" t="s">
        <v>86</v>
      </c>
      <c r="AW346" s="14" t="s">
        <v>33</v>
      </c>
      <c r="AX346" s="14" t="s">
        <v>84</v>
      </c>
      <c r="AY346" s="249" t="s">
        <v>140</v>
      </c>
    </row>
    <row r="347" s="2" customFormat="1" ht="49.05" customHeight="1">
      <c r="A347" s="39"/>
      <c r="B347" s="40"/>
      <c r="C347" s="272" t="s">
        <v>469</v>
      </c>
      <c r="D347" s="272" t="s">
        <v>213</v>
      </c>
      <c r="E347" s="273" t="s">
        <v>470</v>
      </c>
      <c r="F347" s="274" t="s">
        <v>471</v>
      </c>
      <c r="G347" s="275" t="s">
        <v>178</v>
      </c>
      <c r="H347" s="276">
        <v>16.594000000000001</v>
      </c>
      <c r="I347" s="277"/>
      <c r="J347" s="278">
        <f>ROUND(I347*H347,2)</f>
        <v>0</v>
      </c>
      <c r="K347" s="274" t="s">
        <v>225</v>
      </c>
      <c r="L347" s="279"/>
      <c r="M347" s="280" t="s">
        <v>1</v>
      </c>
      <c r="N347" s="281" t="s">
        <v>41</v>
      </c>
      <c r="O347" s="92"/>
      <c r="P347" s="224">
        <f>O347*H347</f>
        <v>0</v>
      </c>
      <c r="Q347" s="224">
        <v>0.0040000000000000001</v>
      </c>
      <c r="R347" s="224">
        <f>Q347*H347</f>
        <v>0.066376000000000004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350</v>
      </c>
      <c r="AT347" s="226" t="s">
        <v>213</v>
      </c>
      <c r="AU347" s="226" t="s">
        <v>86</v>
      </c>
      <c r="AY347" s="18" t="s">
        <v>140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84</v>
      </c>
      <c r="BK347" s="227">
        <f>ROUND(I347*H347,2)</f>
        <v>0</v>
      </c>
      <c r="BL347" s="18" t="s">
        <v>248</v>
      </c>
      <c r="BM347" s="226" t="s">
        <v>472</v>
      </c>
    </row>
    <row r="348" s="14" customFormat="1">
      <c r="A348" s="14"/>
      <c r="B348" s="239"/>
      <c r="C348" s="240"/>
      <c r="D348" s="230" t="s">
        <v>149</v>
      </c>
      <c r="E348" s="241" t="s">
        <v>1</v>
      </c>
      <c r="F348" s="242" t="s">
        <v>473</v>
      </c>
      <c r="G348" s="240"/>
      <c r="H348" s="243">
        <v>16.594000000000001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149</v>
      </c>
      <c r="AU348" s="249" t="s">
        <v>86</v>
      </c>
      <c r="AV348" s="14" t="s">
        <v>86</v>
      </c>
      <c r="AW348" s="14" t="s">
        <v>33</v>
      </c>
      <c r="AX348" s="14" t="s">
        <v>84</v>
      </c>
      <c r="AY348" s="249" t="s">
        <v>140</v>
      </c>
    </row>
    <row r="349" s="12" customFormat="1" ht="22.8" customHeight="1">
      <c r="A349" s="12"/>
      <c r="B349" s="199"/>
      <c r="C349" s="200"/>
      <c r="D349" s="201" t="s">
        <v>75</v>
      </c>
      <c r="E349" s="213" t="s">
        <v>474</v>
      </c>
      <c r="F349" s="213" t="s">
        <v>475</v>
      </c>
      <c r="G349" s="200"/>
      <c r="H349" s="200"/>
      <c r="I349" s="203"/>
      <c r="J349" s="214">
        <f>BK349</f>
        <v>0</v>
      </c>
      <c r="K349" s="200"/>
      <c r="L349" s="205"/>
      <c r="M349" s="206"/>
      <c r="N349" s="207"/>
      <c r="O349" s="207"/>
      <c r="P349" s="208">
        <f>SUM(P350:P359)</f>
        <v>0</v>
      </c>
      <c r="Q349" s="207"/>
      <c r="R349" s="208">
        <f>SUM(R350:R359)</f>
        <v>0.053090639999999995</v>
      </c>
      <c r="S349" s="207"/>
      <c r="T349" s="209">
        <f>SUM(T350:T359)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0" t="s">
        <v>86</v>
      </c>
      <c r="AT349" s="211" t="s">
        <v>75</v>
      </c>
      <c r="AU349" s="211" t="s">
        <v>84</v>
      </c>
      <c r="AY349" s="210" t="s">
        <v>140</v>
      </c>
      <c r="BK349" s="212">
        <f>SUM(BK350:BK359)</f>
        <v>0</v>
      </c>
    </row>
    <row r="350" s="2" customFormat="1" ht="24.15" customHeight="1">
      <c r="A350" s="39"/>
      <c r="B350" s="40"/>
      <c r="C350" s="215" t="s">
        <v>476</v>
      </c>
      <c r="D350" s="215" t="s">
        <v>142</v>
      </c>
      <c r="E350" s="216" t="s">
        <v>477</v>
      </c>
      <c r="F350" s="217" t="s">
        <v>478</v>
      </c>
      <c r="G350" s="218" t="s">
        <v>178</v>
      </c>
      <c r="H350" s="219">
        <v>13.827999999999999</v>
      </c>
      <c r="I350" s="220"/>
      <c r="J350" s="221">
        <f>ROUND(I350*H350,2)</f>
        <v>0</v>
      </c>
      <c r="K350" s="217" t="s">
        <v>225</v>
      </c>
      <c r="L350" s="45"/>
      <c r="M350" s="222" t="s">
        <v>1</v>
      </c>
      <c r="N350" s="223" t="s">
        <v>41</v>
      </c>
      <c r="O350" s="92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248</v>
      </c>
      <c r="AT350" s="226" t="s">
        <v>142</v>
      </c>
      <c r="AU350" s="226" t="s">
        <v>86</v>
      </c>
      <c r="AY350" s="18" t="s">
        <v>140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84</v>
      </c>
      <c r="BK350" s="227">
        <f>ROUND(I350*H350,2)</f>
        <v>0</v>
      </c>
      <c r="BL350" s="18" t="s">
        <v>248</v>
      </c>
      <c r="BM350" s="226" t="s">
        <v>479</v>
      </c>
    </row>
    <row r="351" s="14" customFormat="1">
      <c r="A351" s="14"/>
      <c r="B351" s="239"/>
      <c r="C351" s="240"/>
      <c r="D351" s="230" t="s">
        <v>149</v>
      </c>
      <c r="E351" s="241" t="s">
        <v>1</v>
      </c>
      <c r="F351" s="242" t="s">
        <v>468</v>
      </c>
      <c r="G351" s="240"/>
      <c r="H351" s="243">
        <v>13.827999999999999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9" t="s">
        <v>149</v>
      </c>
      <c r="AU351" s="249" t="s">
        <v>86</v>
      </c>
      <c r="AV351" s="14" t="s">
        <v>86</v>
      </c>
      <c r="AW351" s="14" t="s">
        <v>33</v>
      </c>
      <c r="AX351" s="14" t="s">
        <v>84</v>
      </c>
      <c r="AY351" s="249" t="s">
        <v>140</v>
      </c>
    </row>
    <row r="352" s="2" customFormat="1" ht="24.15" customHeight="1">
      <c r="A352" s="39"/>
      <c r="B352" s="40"/>
      <c r="C352" s="272" t="s">
        <v>480</v>
      </c>
      <c r="D352" s="272" t="s">
        <v>213</v>
      </c>
      <c r="E352" s="273" t="s">
        <v>481</v>
      </c>
      <c r="F352" s="274" t="s">
        <v>482</v>
      </c>
      <c r="G352" s="275" t="s">
        <v>178</v>
      </c>
      <c r="H352" s="276">
        <v>16.925999999999998</v>
      </c>
      <c r="I352" s="277"/>
      <c r="J352" s="278">
        <f>ROUND(I352*H352,2)</f>
        <v>0</v>
      </c>
      <c r="K352" s="274" t="s">
        <v>225</v>
      </c>
      <c r="L352" s="279"/>
      <c r="M352" s="280" t="s">
        <v>1</v>
      </c>
      <c r="N352" s="281" t="s">
        <v>41</v>
      </c>
      <c r="O352" s="92"/>
      <c r="P352" s="224">
        <f>O352*H352</f>
        <v>0</v>
      </c>
      <c r="Q352" s="224">
        <v>0.0030000000000000001</v>
      </c>
      <c r="R352" s="224">
        <f>Q352*H352</f>
        <v>0.050777999999999997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350</v>
      </c>
      <c r="AT352" s="226" t="s">
        <v>213</v>
      </c>
      <c r="AU352" s="226" t="s">
        <v>86</v>
      </c>
      <c r="AY352" s="18" t="s">
        <v>140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84</v>
      </c>
      <c r="BK352" s="227">
        <f>ROUND(I352*H352,2)</f>
        <v>0</v>
      </c>
      <c r="BL352" s="18" t="s">
        <v>248</v>
      </c>
      <c r="BM352" s="226" t="s">
        <v>483</v>
      </c>
    </row>
    <row r="353" s="14" customFormat="1">
      <c r="A353" s="14"/>
      <c r="B353" s="239"/>
      <c r="C353" s="240"/>
      <c r="D353" s="230" t="s">
        <v>149</v>
      </c>
      <c r="E353" s="241" t="s">
        <v>1</v>
      </c>
      <c r="F353" s="242" t="s">
        <v>473</v>
      </c>
      <c r="G353" s="240"/>
      <c r="H353" s="243">
        <v>16.594000000000001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149</v>
      </c>
      <c r="AU353" s="249" t="s">
        <v>86</v>
      </c>
      <c r="AV353" s="14" t="s">
        <v>86</v>
      </c>
      <c r="AW353" s="14" t="s">
        <v>33</v>
      </c>
      <c r="AX353" s="14" t="s">
        <v>84</v>
      </c>
      <c r="AY353" s="249" t="s">
        <v>140</v>
      </c>
    </row>
    <row r="354" s="14" customFormat="1">
      <c r="A354" s="14"/>
      <c r="B354" s="239"/>
      <c r="C354" s="240"/>
      <c r="D354" s="230" t="s">
        <v>149</v>
      </c>
      <c r="E354" s="240"/>
      <c r="F354" s="242" t="s">
        <v>484</v>
      </c>
      <c r="G354" s="240"/>
      <c r="H354" s="243">
        <v>16.925999999999998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9" t="s">
        <v>149</v>
      </c>
      <c r="AU354" s="249" t="s">
        <v>86</v>
      </c>
      <c r="AV354" s="14" t="s">
        <v>86</v>
      </c>
      <c r="AW354" s="14" t="s">
        <v>4</v>
      </c>
      <c r="AX354" s="14" t="s">
        <v>84</v>
      </c>
      <c r="AY354" s="249" t="s">
        <v>140</v>
      </c>
    </row>
    <row r="355" s="2" customFormat="1" ht="24.15" customHeight="1">
      <c r="A355" s="39"/>
      <c r="B355" s="40"/>
      <c r="C355" s="215" t="s">
        <v>485</v>
      </c>
      <c r="D355" s="215" t="s">
        <v>142</v>
      </c>
      <c r="E355" s="216" t="s">
        <v>486</v>
      </c>
      <c r="F355" s="217" t="s">
        <v>487</v>
      </c>
      <c r="G355" s="218" t="s">
        <v>160</v>
      </c>
      <c r="H355" s="219">
        <v>17.52</v>
      </c>
      <c r="I355" s="220"/>
      <c r="J355" s="221">
        <f>ROUND(I355*H355,2)</f>
        <v>0</v>
      </c>
      <c r="K355" s="217" t="s">
        <v>146</v>
      </c>
      <c r="L355" s="45"/>
      <c r="M355" s="222" t="s">
        <v>1</v>
      </c>
      <c r="N355" s="223" t="s">
        <v>41</v>
      </c>
      <c r="O355" s="92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248</v>
      </c>
      <c r="AT355" s="226" t="s">
        <v>142</v>
      </c>
      <c r="AU355" s="226" t="s">
        <v>86</v>
      </c>
      <c r="AY355" s="18" t="s">
        <v>140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84</v>
      </c>
      <c r="BK355" s="227">
        <f>ROUND(I355*H355,2)</f>
        <v>0</v>
      </c>
      <c r="BL355" s="18" t="s">
        <v>248</v>
      </c>
      <c r="BM355" s="226" t="s">
        <v>488</v>
      </c>
    </row>
    <row r="356" s="14" customFormat="1">
      <c r="A356" s="14"/>
      <c r="B356" s="239"/>
      <c r="C356" s="240"/>
      <c r="D356" s="230" t="s">
        <v>149</v>
      </c>
      <c r="E356" s="241" t="s">
        <v>1</v>
      </c>
      <c r="F356" s="242" t="s">
        <v>489</v>
      </c>
      <c r="G356" s="240"/>
      <c r="H356" s="243">
        <v>17.52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9" t="s">
        <v>149</v>
      </c>
      <c r="AU356" s="249" t="s">
        <v>86</v>
      </c>
      <c r="AV356" s="14" t="s">
        <v>86</v>
      </c>
      <c r="AW356" s="14" t="s">
        <v>33</v>
      </c>
      <c r="AX356" s="14" t="s">
        <v>84</v>
      </c>
      <c r="AY356" s="249" t="s">
        <v>140</v>
      </c>
    </row>
    <row r="357" s="2" customFormat="1" ht="16.5" customHeight="1">
      <c r="A357" s="39"/>
      <c r="B357" s="40"/>
      <c r="C357" s="272" t="s">
        <v>490</v>
      </c>
      <c r="D357" s="272" t="s">
        <v>213</v>
      </c>
      <c r="E357" s="273" t="s">
        <v>491</v>
      </c>
      <c r="F357" s="274" t="s">
        <v>492</v>
      </c>
      <c r="G357" s="275" t="s">
        <v>160</v>
      </c>
      <c r="H357" s="276">
        <v>21.024000000000001</v>
      </c>
      <c r="I357" s="277"/>
      <c r="J357" s="278">
        <f>ROUND(I357*H357,2)</f>
        <v>0</v>
      </c>
      <c r="K357" s="274" t="s">
        <v>225</v>
      </c>
      <c r="L357" s="279"/>
      <c r="M357" s="280" t="s">
        <v>1</v>
      </c>
      <c r="N357" s="281" t="s">
        <v>41</v>
      </c>
      <c r="O357" s="92"/>
      <c r="P357" s="224">
        <f>O357*H357</f>
        <v>0</v>
      </c>
      <c r="Q357" s="224">
        <v>0.00011</v>
      </c>
      <c r="R357" s="224">
        <f>Q357*H357</f>
        <v>0.0023126400000000004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350</v>
      </c>
      <c r="AT357" s="226" t="s">
        <v>213</v>
      </c>
      <c r="AU357" s="226" t="s">
        <v>86</v>
      </c>
      <c r="AY357" s="18" t="s">
        <v>140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84</v>
      </c>
      <c r="BK357" s="227">
        <f>ROUND(I357*H357,2)</f>
        <v>0</v>
      </c>
      <c r="BL357" s="18" t="s">
        <v>248</v>
      </c>
      <c r="BM357" s="226" t="s">
        <v>493</v>
      </c>
    </row>
    <row r="358" s="14" customFormat="1">
      <c r="A358" s="14"/>
      <c r="B358" s="239"/>
      <c r="C358" s="240"/>
      <c r="D358" s="230" t="s">
        <v>149</v>
      </c>
      <c r="E358" s="241" t="s">
        <v>1</v>
      </c>
      <c r="F358" s="242" t="s">
        <v>494</v>
      </c>
      <c r="G358" s="240"/>
      <c r="H358" s="243">
        <v>21.024000000000001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9" t="s">
        <v>149</v>
      </c>
      <c r="AU358" s="249" t="s">
        <v>86</v>
      </c>
      <c r="AV358" s="14" t="s">
        <v>86</v>
      </c>
      <c r="AW358" s="14" t="s">
        <v>33</v>
      </c>
      <c r="AX358" s="14" t="s">
        <v>84</v>
      </c>
      <c r="AY358" s="249" t="s">
        <v>140</v>
      </c>
    </row>
    <row r="359" s="2" customFormat="1" ht="24.15" customHeight="1">
      <c r="A359" s="39"/>
      <c r="B359" s="40"/>
      <c r="C359" s="215" t="s">
        <v>495</v>
      </c>
      <c r="D359" s="215" t="s">
        <v>142</v>
      </c>
      <c r="E359" s="216" t="s">
        <v>496</v>
      </c>
      <c r="F359" s="217" t="s">
        <v>497</v>
      </c>
      <c r="G359" s="218" t="s">
        <v>210</v>
      </c>
      <c r="H359" s="219">
        <v>0.052999999999999998</v>
      </c>
      <c r="I359" s="220"/>
      <c r="J359" s="221">
        <f>ROUND(I359*H359,2)</f>
        <v>0</v>
      </c>
      <c r="K359" s="217" t="s">
        <v>146</v>
      </c>
      <c r="L359" s="45"/>
      <c r="M359" s="222" t="s">
        <v>1</v>
      </c>
      <c r="N359" s="223" t="s">
        <v>41</v>
      </c>
      <c r="O359" s="92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248</v>
      </c>
      <c r="AT359" s="226" t="s">
        <v>142</v>
      </c>
      <c r="AU359" s="226" t="s">
        <v>86</v>
      </c>
      <c r="AY359" s="18" t="s">
        <v>140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84</v>
      </c>
      <c r="BK359" s="227">
        <f>ROUND(I359*H359,2)</f>
        <v>0</v>
      </c>
      <c r="BL359" s="18" t="s">
        <v>248</v>
      </c>
      <c r="BM359" s="226" t="s">
        <v>498</v>
      </c>
    </row>
    <row r="360" s="12" customFormat="1" ht="22.8" customHeight="1">
      <c r="A360" s="12"/>
      <c r="B360" s="199"/>
      <c r="C360" s="200"/>
      <c r="D360" s="201" t="s">
        <v>75</v>
      </c>
      <c r="E360" s="213" t="s">
        <v>499</v>
      </c>
      <c r="F360" s="213" t="s">
        <v>500</v>
      </c>
      <c r="G360" s="200"/>
      <c r="H360" s="200"/>
      <c r="I360" s="203"/>
      <c r="J360" s="214">
        <f>BK360</f>
        <v>0</v>
      </c>
      <c r="K360" s="200"/>
      <c r="L360" s="205"/>
      <c r="M360" s="206"/>
      <c r="N360" s="207"/>
      <c r="O360" s="207"/>
      <c r="P360" s="208">
        <f>SUM(P361:P363)</f>
        <v>0</v>
      </c>
      <c r="Q360" s="207"/>
      <c r="R360" s="208">
        <f>SUM(R361:R363)</f>
        <v>0.041259999999999998</v>
      </c>
      <c r="S360" s="207"/>
      <c r="T360" s="209">
        <f>SUM(T361:T363)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0" t="s">
        <v>86</v>
      </c>
      <c r="AT360" s="211" t="s">
        <v>75</v>
      </c>
      <c r="AU360" s="211" t="s">
        <v>84</v>
      </c>
      <c r="AY360" s="210" t="s">
        <v>140</v>
      </c>
      <c r="BK360" s="212">
        <f>SUM(BK361:BK363)</f>
        <v>0</v>
      </c>
    </row>
    <row r="361" s="2" customFormat="1" ht="24.15" customHeight="1">
      <c r="A361" s="39"/>
      <c r="B361" s="40"/>
      <c r="C361" s="215" t="s">
        <v>501</v>
      </c>
      <c r="D361" s="215" t="s">
        <v>142</v>
      </c>
      <c r="E361" s="216" t="s">
        <v>502</v>
      </c>
      <c r="F361" s="217" t="s">
        <v>503</v>
      </c>
      <c r="G361" s="218" t="s">
        <v>160</v>
      </c>
      <c r="H361" s="219">
        <v>2</v>
      </c>
      <c r="I361" s="220"/>
      <c r="J361" s="221">
        <f>ROUND(I361*H361,2)</f>
        <v>0</v>
      </c>
      <c r="K361" s="217" t="s">
        <v>146</v>
      </c>
      <c r="L361" s="45"/>
      <c r="M361" s="222" t="s">
        <v>1</v>
      </c>
      <c r="N361" s="223" t="s">
        <v>41</v>
      </c>
      <c r="O361" s="92"/>
      <c r="P361" s="224">
        <f>O361*H361</f>
        <v>0</v>
      </c>
      <c r="Q361" s="224">
        <v>0.0063699999999999998</v>
      </c>
      <c r="R361" s="224">
        <f>Q361*H361</f>
        <v>0.01274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248</v>
      </c>
      <c r="AT361" s="226" t="s">
        <v>142</v>
      </c>
      <c r="AU361" s="226" t="s">
        <v>86</v>
      </c>
      <c r="AY361" s="18" t="s">
        <v>140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84</v>
      </c>
      <c r="BK361" s="227">
        <f>ROUND(I361*H361,2)</f>
        <v>0</v>
      </c>
      <c r="BL361" s="18" t="s">
        <v>248</v>
      </c>
      <c r="BM361" s="226" t="s">
        <v>504</v>
      </c>
    </row>
    <row r="362" s="2" customFormat="1" ht="21.75" customHeight="1">
      <c r="A362" s="39"/>
      <c r="B362" s="40"/>
      <c r="C362" s="215" t="s">
        <v>505</v>
      </c>
      <c r="D362" s="215" t="s">
        <v>142</v>
      </c>
      <c r="E362" s="216" t="s">
        <v>506</v>
      </c>
      <c r="F362" s="217" t="s">
        <v>507</v>
      </c>
      <c r="G362" s="218" t="s">
        <v>508</v>
      </c>
      <c r="H362" s="219">
        <v>1</v>
      </c>
      <c r="I362" s="220"/>
      <c r="J362" s="221">
        <f>ROUND(I362*H362,2)</f>
        <v>0</v>
      </c>
      <c r="K362" s="217" t="s">
        <v>225</v>
      </c>
      <c r="L362" s="45"/>
      <c r="M362" s="222" t="s">
        <v>1</v>
      </c>
      <c r="N362" s="223" t="s">
        <v>41</v>
      </c>
      <c r="O362" s="92"/>
      <c r="P362" s="224">
        <f>O362*H362</f>
        <v>0</v>
      </c>
      <c r="Q362" s="224">
        <v>0.02852</v>
      </c>
      <c r="R362" s="224">
        <f>Q362*H362</f>
        <v>0.02852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248</v>
      </c>
      <c r="AT362" s="226" t="s">
        <v>142</v>
      </c>
      <c r="AU362" s="226" t="s">
        <v>86</v>
      </c>
      <c r="AY362" s="18" t="s">
        <v>140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84</v>
      </c>
      <c r="BK362" s="227">
        <f>ROUND(I362*H362,2)</f>
        <v>0</v>
      </c>
      <c r="BL362" s="18" t="s">
        <v>248</v>
      </c>
      <c r="BM362" s="226" t="s">
        <v>509</v>
      </c>
    </row>
    <row r="363" s="2" customFormat="1" ht="24.15" customHeight="1">
      <c r="A363" s="39"/>
      <c r="B363" s="40"/>
      <c r="C363" s="215" t="s">
        <v>510</v>
      </c>
      <c r="D363" s="215" t="s">
        <v>142</v>
      </c>
      <c r="E363" s="216" t="s">
        <v>511</v>
      </c>
      <c r="F363" s="217" t="s">
        <v>512</v>
      </c>
      <c r="G363" s="218" t="s">
        <v>210</v>
      </c>
      <c r="H363" s="219">
        <v>0.041000000000000002</v>
      </c>
      <c r="I363" s="220"/>
      <c r="J363" s="221">
        <f>ROUND(I363*H363,2)</f>
        <v>0</v>
      </c>
      <c r="K363" s="217" t="s">
        <v>146</v>
      </c>
      <c r="L363" s="45"/>
      <c r="M363" s="222" t="s">
        <v>1</v>
      </c>
      <c r="N363" s="223" t="s">
        <v>41</v>
      </c>
      <c r="O363" s="92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248</v>
      </c>
      <c r="AT363" s="226" t="s">
        <v>142</v>
      </c>
      <c r="AU363" s="226" t="s">
        <v>86</v>
      </c>
      <c r="AY363" s="18" t="s">
        <v>140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84</v>
      </c>
      <c r="BK363" s="227">
        <f>ROUND(I363*H363,2)</f>
        <v>0</v>
      </c>
      <c r="BL363" s="18" t="s">
        <v>248</v>
      </c>
      <c r="BM363" s="226" t="s">
        <v>513</v>
      </c>
    </row>
    <row r="364" s="12" customFormat="1" ht="22.8" customHeight="1">
      <c r="A364" s="12"/>
      <c r="B364" s="199"/>
      <c r="C364" s="200"/>
      <c r="D364" s="201" t="s">
        <v>75</v>
      </c>
      <c r="E364" s="213" t="s">
        <v>514</v>
      </c>
      <c r="F364" s="213" t="s">
        <v>515</v>
      </c>
      <c r="G364" s="200"/>
      <c r="H364" s="200"/>
      <c r="I364" s="203"/>
      <c r="J364" s="214">
        <f>BK364</f>
        <v>0</v>
      </c>
      <c r="K364" s="200"/>
      <c r="L364" s="205"/>
      <c r="M364" s="206"/>
      <c r="N364" s="207"/>
      <c r="O364" s="207"/>
      <c r="P364" s="208">
        <f>SUM(P365:P367)</f>
        <v>0</v>
      </c>
      <c r="Q364" s="207"/>
      <c r="R364" s="208">
        <f>SUM(R365:R367)</f>
        <v>0.0032599999999999999</v>
      </c>
      <c r="S364" s="207"/>
      <c r="T364" s="209">
        <f>SUM(T365:T367)</f>
        <v>0.019460000000000002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0" t="s">
        <v>86</v>
      </c>
      <c r="AT364" s="211" t="s">
        <v>75</v>
      </c>
      <c r="AU364" s="211" t="s">
        <v>84</v>
      </c>
      <c r="AY364" s="210" t="s">
        <v>140</v>
      </c>
      <c r="BK364" s="212">
        <f>SUM(BK365:BK367)</f>
        <v>0</v>
      </c>
    </row>
    <row r="365" s="2" customFormat="1" ht="16.5" customHeight="1">
      <c r="A365" s="39"/>
      <c r="B365" s="40"/>
      <c r="C365" s="215" t="s">
        <v>516</v>
      </c>
      <c r="D365" s="215" t="s">
        <v>142</v>
      </c>
      <c r="E365" s="216" t="s">
        <v>517</v>
      </c>
      <c r="F365" s="217" t="s">
        <v>518</v>
      </c>
      <c r="G365" s="218" t="s">
        <v>508</v>
      </c>
      <c r="H365" s="219">
        <v>1</v>
      </c>
      <c r="I365" s="220"/>
      <c r="J365" s="221">
        <f>ROUND(I365*H365,2)</f>
        <v>0</v>
      </c>
      <c r="K365" s="217" t="s">
        <v>146</v>
      </c>
      <c r="L365" s="45"/>
      <c r="M365" s="222" t="s">
        <v>1</v>
      </c>
      <c r="N365" s="223" t="s">
        <v>41</v>
      </c>
      <c r="O365" s="92"/>
      <c r="P365" s="224">
        <f>O365*H365</f>
        <v>0</v>
      </c>
      <c r="Q365" s="224">
        <v>0</v>
      </c>
      <c r="R365" s="224">
        <f>Q365*H365</f>
        <v>0</v>
      </c>
      <c r="S365" s="224">
        <v>0.019460000000000002</v>
      </c>
      <c r="T365" s="225">
        <f>S365*H365</f>
        <v>0.019460000000000002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248</v>
      </c>
      <c r="AT365" s="226" t="s">
        <v>142</v>
      </c>
      <c r="AU365" s="226" t="s">
        <v>86</v>
      </c>
      <c r="AY365" s="18" t="s">
        <v>140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84</v>
      </c>
      <c r="BK365" s="227">
        <f>ROUND(I365*H365,2)</f>
        <v>0</v>
      </c>
      <c r="BL365" s="18" t="s">
        <v>248</v>
      </c>
      <c r="BM365" s="226" t="s">
        <v>519</v>
      </c>
    </row>
    <row r="366" s="2" customFormat="1" ht="16.5" customHeight="1">
      <c r="A366" s="39"/>
      <c r="B366" s="40"/>
      <c r="C366" s="215" t="s">
        <v>520</v>
      </c>
      <c r="D366" s="215" t="s">
        <v>142</v>
      </c>
      <c r="E366" s="216" t="s">
        <v>521</v>
      </c>
      <c r="F366" s="217" t="s">
        <v>522</v>
      </c>
      <c r="G366" s="218" t="s">
        <v>508</v>
      </c>
      <c r="H366" s="219">
        <v>1</v>
      </c>
      <c r="I366" s="220"/>
      <c r="J366" s="221">
        <f>ROUND(I366*H366,2)</f>
        <v>0</v>
      </c>
      <c r="K366" s="217" t="s">
        <v>146</v>
      </c>
      <c r="L366" s="45"/>
      <c r="M366" s="222" t="s">
        <v>1</v>
      </c>
      <c r="N366" s="223" t="s">
        <v>41</v>
      </c>
      <c r="O366" s="92"/>
      <c r="P366" s="224">
        <f>O366*H366</f>
        <v>0</v>
      </c>
      <c r="Q366" s="224">
        <v>0.0032599999999999999</v>
      </c>
      <c r="R366" s="224">
        <f>Q366*H366</f>
        <v>0.0032599999999999999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248</v>
      </c>
      <c r="AT366" s="226" t="s">
        <v>142</v>
      </c>
      <c r="AU366" s="226" t="s">
        <v>86</v>
      </c>
      <c r="AY366" s="18" t="s">
        <v>140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84</v>
      </c>
      <c r="BK366" s="227">
        <f>ROUND(I366*H366,2)</f>
        <v>0</v>
      </c>
      <c r="BL366" s="18" t="s">
        <v>248</v>
      </c>
      <c r="BM366" s="226" t="s">
        <v>523</v>
      </c>
    </row>
    <row r="367" s="2" customFormat="1" ht="24.15" customHeight="1">
      <c r="A367" s="39"/>
      <c r="B367" s="40"/>
      <c r="C367" s="215" t="s">
        <v>524</v>
      </c>
      <c r="D367" s="215" t="s">
        <v>142</v>
      </c>
      <c r="E367" s="216" t="s">
        <v>525</v>
      </c>
      <c r="F367" s="217" t="s">
        <v>526</v>
      </c>
      <c r="G367" s="218" t="s">
        <v>210</v>
      </c>
      <c r="H367" s="219">
        <v>0.0030000000000000001</v>
      </c>
      <c r="I367" s="220"/>
      <c r="J367" s="221">
        <f>ROUND(I367*H367,2)</f>
        <v>0</v>
      </c>
      <c r="K367" s="217" t="s">
        <v>146</v>
      </c>
      <c r="L367" s="45"/>
      <c r="M367" s="222" t="s">
        <v>1</v>
      </c>
      <c r="N367" s="223" t="s">
        <v>41</v>
      </c>
      <c r="O367" s="92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248</v>
      </c>
      <c r="AT367" s="226" t="s">
        <v>142</v>
      </c>
      <c r="AU367" s="226" t="s">
        <v>86</v>
      </c>
      <c r="AY367" s="18" t="s">
        <v>140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84</v>
      </c>
      <c r="BK367" s="227">
        <f>ROUND(I367*H367,2)</f>
        <v>0</v>
      </c>
      <c r="BL367" s="18" t="s">
        <v>248</v>
      </c>
      <c r="BM367" s="226" t="s">
        <v>527</v>
      </c>
    </row>
    <row r="368" s="12" customFormat="1" ht="22.8" customHeight="1">
      <c r="A368" s="12"/>
      <c r="B368" s="199"/>
      <c r="C368" s="200"/>
      <c r="D368" s="201" t="s">
        <v>75</v>
      </c>
      <c r="E368" s="213" t="s">
        <v>528</v>
      </c>
      <c r="F368" s="213" t="s">
        <v>529</v>
      </c>
      <c r="G368" s="200"/>
      <c r="H368" s="200"/>
      <c r="I368" s="203"/>
      <c r="J368" s="214">
        <f>BK368</f>
        <v>0</v>
      </c>
      <c r="K368" s="200"/>
      <c r="L368" s="205"/>
      <c r="M368" s="206"/>
      <c r="N368" s="207"/>
      <c r="O368" s="207"/>
      <c r="P368" s="208">
        <f>SUM(P369:P394)</f>
        <v>0</v>
      </c>
      <c r="Q368" s="207"/>
      <c r="R368" s="208">
        <f>SUM(R369:R394)</f>
        <v>0</v>
      </c>
      <c r="S368" s="207"/>
      <c r="T368" s="209">
        <f>SUM(T369:T394)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0" t="s">
        <v>86</v>
      </c>
      <c r="AT368" s="211" t="s">
        <v>75</v>
      </c>
      <c r="AU368" s="211" t="s">
        <v>84</v>
      </c>
      <c r="AY368" s="210" t="s">
        <v>140</v>
      </c>
      <c r="BK368" s="212">
        <f>SUM(BK369:BK394)</f>
        <v>0</v>
      </c>
    </row>
    <row r="369" s="2" customFormat="1" ht="16.5" customHeight="1">
      <c r="A369" s="39"/>
      <c r="B369" s="40"/>
      <c r="C369" s="215" t="s">
        <v>530</v>
      </c>
      <c r="D369" s="215" t="s">
        <v>142</v>
      </c>
      <c r="E369" s="216" t="s">
        <v>531</v>
      </c>
      <c r="F369" s="217" t="s">
        <v>532</v>
      </c>
      <c r="G369" s="218" t="s">
        <v>160</v>
      </c>
      <c r="H369" s="219">
        <v>6</v>
      </c>
      <c r="I369" s="220"/>
      <c r="J369" s="221">
        <f>ROUND(I369*H369,2)</f>
        <v>0</v>
      </c>
      <c r="K369" s="217" t="s">
        <v>1</v>
      </c>
      <c r="L369" s="45"/>
      <c r="M369" s="222" t="s">
        <v>1</v>
      </c>
      <c r="N369" s="223" t="s">
        <v>41</v>
      </c>
      <c r="O369" s="92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248</v>
      </c>
      <c r="AT369" s="226" t="s">
        <v>142</v>
      </c>
      <c r="AU369" s="226" t="s">
        <v>86</v>
      </c>
      <c r="AY369" s="18" t="s">
        <v>140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84</v>
      </c>
      <c r="BK369" s="227">
        <f>ROUND(I369*H369,2)</f>
        <v>0</v>
      </c>
      <c r="BL369" s="18" t="s">
        <v>248</v>
      </c>
      <c r="BM369" s="226" t="s">
        <v>533</v>
      </c>
    </row>
    <row r="370" s="2" customFormat="1" ht="16.5" customHeight="1">
      <c r="A370" s="39"/>
      <c r="B370" s="40"/>
      <c r="C370" s="215" t="s">
        <v>534</v>
      </c>
      <c r="D370" s="215" t="s">
        <v>142</v>
      </c>
      <c r="E370" s="216" t="s">
        <v>535</v>
      </c>
      <c r="F370" s="217" t="s">
        <v>536</v>
      </c>
      <c r="G370" s="218" t="s">
        <v>537</v>
      </c>
      <c r="H370" s="219">
        <v>2</v>
      </c>
      <c r="I370" s="220"/>
      <c r="J370" s="221">
        <f>ROUND(I370*H370,2)</f>
        <v>0</v>
      </c>
      <c r="K370" s="217" t="s">
        <v>1</v>
      </c>
      <c r="L370" s="45"/>
      <c r="M370" s="222" t="s">
        <v>1</v>
      </c>
      <c r="N370" s="223" t="s">
        <v>41</v>
      </c>
      <c r="O370" s="92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248</v>
      </c>
      <c r="AT370" s="226" t="s">
        <v>142</v>
      </c>
      <c r="AU370" s="226" t="s">
        <v>86</v>
      </c>
      <c r="AY370" s="18" t="s">
        <v>140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84</v>
      </c>
      <c r="BK370" s="227">
        <f>ROUND(I370*H370,2)</f>
        <v>0</v>
      </c>
      <c r="BL370" s="18" t="s">
        <v>248</v>
      </c>
      <c r="BM370" s="226" t="s">
        <v>538</v>
      </c>
    </row>
    <row r="371" s="2" customFormat="1" ht="24.15" customHeight="1">
      <c r="A371" s="39"/>
      <c r="B371" s="40"/>
      <c r="C371" s="215" t="s">
        <v>539</v>
      </c>
      <c r="D371" s="215" t="s">
        <v>142</v>
      </c>
      <c r="E371" s="216" t="s">
        <v>540</v>
      </c>
      <c r="F371" s="217" t="s">
        <v>541</v>
      </c>
      <c r="G371" s="218" t="s">
        <v>537</v>
      </c>
      <c r="H371" s="219">
        <v>1</v>
      </c>
      <c r="I371" s="220"/>
      <c r="J371" s="221">
        <f>ROUND(I371*H371,2)</f>
        <v>0</v>
      </c>
      <c r="K371" s="217" t="s">
        <v>1</v>
      </c>
      <c r="L371" s="45"/>
      <c r="M371" s="222" t="s">
        <v>1</v>
      </c>
      <c r="N371" s="223" t="s">
        <v>41</v>
      </c>
      <c r="O371" s="92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248</v>
      </c>
      <c r="AT371" s="226" t="s">
        <v>142</v>
      </c>
      <c r="AU371" s="226" t="s">
        <v>86</v>
      </c>
      <c r="AY371" s="18" t="s">
        <v>140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84</v>
      </c>
      <c r="BK371" s="227">
        <f>ROUND(I371*H371,2)</f>
        <v>0</v>
      </c>
      <c r="BL371" s="18" t="s">
        <v>248</v>
      </c>
      <c r="BM371" s="226" t="s">
        <v>542</v>
      </c>
    </row>
    <row r="372" s="2" customFormat="1" ht="24.15" customHeight="1">
      <c r="A372" s="39"/>
      <c r="B372" s="40"/>
      <c r="C372" s="215" t="s">
        <v>543</v>
      </c>
      <c r="D372" s="215" t="s">
        <v>142</v>
      </c>
      <c r="E372" s="216" t="s">
        <v>544</v>
      </c>
      <c r="F372" s="217" t="s">
        <v>545</v>
      </c>
      <c r="G372" s="218" t="s">
        <v>537</v>
      </c>
      <c r="H372" s="219">
        <v>2</v>
      </c>
      <c r="I372" s="220"/>
      <c r="J372" s="221">
        <f>ROUND(I372*H372,2)</f>
        <v>0</v>
      </c>
      <c r="K372" s="217" t="s">
        <v>1</v>
      </c>
      <c r="L372" s="45"/>
      <c r="M372" s="222" t="s">
        <v>1</v>
      </c>
      <c r="N372" s="223" t="s">
        <v>41</v>
      </c>
      <c r="O372" s="92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248</v>
      </c>
      <c r="AT372" s="226" t="s">
        <v>142</v>
      </c>
      <c r="AU372" s="226" t="s">
        <v>86</v>
      </c>
      <c r="AY372" s="18" t="s">
        <v>140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84</v>
      </c>
      <c r="BK372" s="227">
        <f>ROUND(I372*H372,2)</f>
        <v>0</v>
      </c>
      <c r="BL372" s="18" t="s">
        <v>248</v>
      </c>
      <c r="BM372" s="226" t="s">
        <v>546</v>
      </c>
    </row>
    <row r="373" s="2" customFormat="1" ht="16.5" customHeight="1">
      <c r="A373" s="39"/>
      <c r="B373" s="40"/>
      <c r="C373" s="215" t="s">
        <v>547</v>
      </c>
      <c r="D373" s="215" t="s">
        <v>142</v>
      </c>
      <c r="E373" s="216" t="s">
        <v>548</v>
      </c>
      <c r="F373" s="217" t="s">
        <v>549</v>
      </c>
      <c r="G373" s="218" t="s">
        <v>160</v>
      </c>
      <c r="H373" s="219">
        <v>10</v>
      </c>
      <c r="I373" s="220"/>
      <c r="J373" s="221">
        <f>ROUND(I373*H373,2)</f>
        <v>0</v>
      </c>
      <c r="K373" s="217" t="s">
        <v>1</v>
      </c>
      <c r="L373" s="45"/>
      <c r="M373" s="222" t="s">
        <v>1</v>
      </c>
      <c r="N373" s="223" t="s">
        <v>41</v>
      </c>
      <c r="O373" s="92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248</v>
      </c>
      <c r="AT373" s="226" t="s">
        <v>142</v>
      </c>
      <c r="AU373" s="226" t="s">
        <v>86</v>
      </c>
      <c r="AY373" s="18" t="s">
        <v>140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84</v>
      </c>
      <c r="BK373" s="227">
        <f>ROUND(I373*H373,2)</f>
        <v>0</v>
      </c>
      <c r="BL373" s="18" t="s">
        <v>248</v>
      </c>
      <c r="BM373" s="226" t="s">
        <v>550</v>
      </c>
    </row>
    <row r="374" s="2" customFormat="1" ht="16.5" customHeight="1">
      <c r="A374" s="39"/>
      <c r="B374" s="40"/>
      <c r="C374" s="215" t="s">
        <v>551</v>
      </c>
      <c r="D374" s="215" t="s">
        <v>142</v>
      </c>
      <c r="E374" s="216" t="s">
        <v>552</v>
      </c>
      <c r="F374" s="217" t="s">
        <v>553</v>
      </c>
      <c r="G374" s="218" t="s">
        <v>160</v>
      </c>
      <c r="H374" s="219">
        <v>13</v>
      </c>
      <c r="I374" s="220"/>
      <c r="J374" s="221">
        <f>ROUND(I374*H374,2)</f>
        <v>0</v>
      </c>
      <c r="K374" s="217" t="s">
        <v>1</v>
      </c>
      <c r="L374" s="45"/>
      <c r="M374" s="222" t="s">
        <v>1</v>
      </c>
      <c r="N374" s="223" t="s">
        <v>41</v>
      </c>
      <c r="O374" s="92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248</v>
      </c>
      <c r="AT374" s="226" t="s">
        <v>142</v>
      </c>
      <c r="AU374" s="226" t="s">
        <v>86</v>
      </c>
      <c r="AY374" s="18" t="s">
        <v>140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84</v>
      </c>
      <c r="BK374" s="227">
        <f>ROUND(I374*H374,2)</f>
        <v>0</v>
      </c>
      <c r="BL374" s="18" t="s">
        <v>248</v>
      </c>
      <c r="BM374" s="226" t="s">
        <v>554</v>
      </c>
    </row>
    <row r="375" s="2" customFormat="1" ht="16.5" customHeight="1">
      <c r="A375" s="39"/>
      <c r="B375" s="40"/>
      <c r="C375" s="215" t="s">
        <v>555</v>
      </c>
      <c r="D375" s="215" t="s">
        <v>142</v>
      </c>
      <c r="E375" s="216" t="s">
        <v>556</v>
      </c>
      <c r="F375" s="217" t="s">
        <v>557</v>
      </c>
      <c r="G375" s="218" t="s">
        <v>558</v>
      </c>
      <c r="H375" s="219">
        <v>12</v>
      </c>
      <c r="I375" s="220"/>
      <c r="J375" s="221">
        <f>ROUND(I375*H375,2)</f>
        <v>0</v>
      </c>
      <c r="K375" s="217" t="s">
        <v>1</v>
      </c>
      <c r="L375" s="45"/>
      <c r="M375" s="222" t="s">
        <v>1</v>
      </c>
      <c r="N375" s="223" t="s">
        <v>41</v>
      </c>
      <c r="O375" s="92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6" t="s">
        <v>248</v>
      </c>
      <c r="AT375" s="226" t="s">
        <v>142</v>
      </c>
      <c r="AU375" s="226" t="s">
        <v>86</v>
      </c>
      <c r="AY375" s="18" t="s">
        <v>140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84</v>
      </c>
      <c r="BK375" s="227">
        <f>ROUND(I375*H375,2)</f>
        <v>0</v>
      </c>
      <c r="BL375" s="18" t="s">
        <v>248</v>
      </c>
      <c r="BM375" s="226" t="s">
        <v>559</v>
      </c>
    </row>
    <row r="376" s="2" customFormat="1" ht="21.75" customHeight="1">
      <c r="A376" s="39"/>
      <c r="B376" s="40"/>
      <c r="C376" s="215" t="s">
        <v>560</v>
      </c>
      <c r="D376" s="215" t="s">
        <v>142</v>
      </c>
      <c r="E376" s="216" t="s">
        <v>561</v>
      </c>
      <c r="F376" s="217" t="s">
        <v>562</v>
      </c>
      <c r="G376" s="218" t="s">
        <v>537</v>
      </c>
      <c r="H376" s="219">
        <v>16</v>
      </c>
      <c r="I376" s="220"/>
      <c r="J376" s="221">
        <f>ROUND(I376*H376,2)</f>
        <v>0</v>
      </c>
      <c r="K376" s="217" t="s">
        <v>1</v>
      </c>
      <c r="L376" s="45"/>
      <c r="M376" s="222" t="s">
        <v>1</v>
      </c>
      <c r="N376" s="223" t="s">
        <v>41</v>
      </c>
      <c r="O376" s="92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248</v>
      </c>
      <c r="AT376" s="226" t="s">
        <v>142</v>
      </c>
      <c r="AU376" s="226" t="s">
        <v>86</v>
      </c>
      <c r="AY376" s="18" t="s">
        <v>140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84</v>
      </c>
      <c r="BK376" s="227">
        <f>ROUND(I376*H376,2)</f>
        <v>0</v>
      </c>
      <c r="BL376" s="18" t="s">
        <v>248</v>
      </c>
      <c r="BM376" s="226" t="s">
        <v>563</v>
      </c>
    </row>
    <row r="377" s="2" customFormat="1" ht="16.5" customHeight="1">
      <c r="A377" s="39"/>
      <c r="B377" s="40"/>
      <c r="C377" s="215" t="s">
        <v>564</v>
      </c>
      <c r="D377" s="215" t="s">
        <v>142</v>
      </c>
      <c r="E377" s="216" t="s">
        <v>565</v>
      </c>
      <c r="F377" s="217" t="s">
        <v>566</v>
      </c>
      <c r="G377" s="218" t="s">
        <v>537</v>
      </c>
      <c r="H377" s="219">
        <v>8</v>
      </c>
      <c r="I377" s="220"/>
      <c r="J377" s="221">
        <f>ROUND(I377*H377,2)</f>
        <v>0</v>
      </c>
      <c r="K377" s="217" t="s">
        <v>1</v>
      </c>
      <c r="L377" s="45"/>
      <c r="M377" s="222" t="s">
        <v>1</v>
      </c>
      <c r="N377" s="223" t="s">
        <v>41</v>
      </c>
      <c r="O377" s="92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248</v>
      </c>
      <c r="AT377" s="226" t="s">
        <v>142</v>
      </c>
      <c r="AU377" s="226" t="s">
        <v>86</v>
      </c>
      <c r="AY377" s="18" t="s">
        <v>140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84</v>
      </c>
      <c r="BK377" s="227">
        <f>ROUND(I377*H377,2)</f>
        <v>0</v>
      </c>
      <c r="BL377" s="18" t="s">
        <v>248</v>
      </c>
      <c r="BM377" s="226" t="s">
        <v>567</v>
      </c>
    </row>
    <row r="378" s="2" customFormat="1" ht="16.5" customHeight="1">
      <c r="A378" s="39"/>
      <c r="B378" s="40"/>
      <c r="C378" s="215" t="s">
        <v>568</v>
      </c>
      <c r="D378" s="215" t="s">
        <v>142</v>
      </c>
      <c r="E378" s="216" t="s">
        <v>569</v>
      </c>
      <c r="F378" s="217" t="s">
        <v>570</v>
      </c>
      <c r="G378" s="218" t="s">
        <v>160</v>
      </c>
      <c r="H378" s="219">
        <v>8</v>
      </c>
      <c r="I378" s="220"/>
      <c r="J378" s="221">
        <f>ROUND(I378*H378,2)</f>
        <v>0</v>
      </c>
      <c r="K378" s="217" t="s">
        <v>1</v>
      </c>
      <c r="L378" s="45"/>
      <c r="M378" s="222" t="s">
        <v>1</v>
      </c>
      <c r="N378" s="223" t="s">
        <v>41</v>
      </c>
      <c r="O378" s="92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248</v>
      </c>
      <c r="AT378" s="226" t="s">
        <v>142</v>
      </c>
      <c r="AU378" s="226" t="s">
        <v>86</v>
      </c>
      <c r="AY378" s="18" t="s">
        <v>140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84</v>
      </c>
      <c r="BK378" s="227">
        <f>ROUND(I378*H378,2)</f>
        <v>0</v>
      </c>
      <c r="BL378" s="18" t="s">
        <v>248</v>
      </c>
      <c r="BM378" s="226" t="s">
        <v>571</v>
      </c>
    </row>
    <row r="379" s="2" customFormat="1" ht="16.5" customHeight="1">
      <c r="A379" s="39"/>
      <c r="B379" s="40"/>
      <c r="C379" s="215" t="s">
        <v>572</v>
      </c>
      <c r="D379" s="215" t="s">
        <v>142</v>
      </c>
      <c r="E379" s="216" t="s">
        <v>573</v>
      </c>
      <c r="F379" s="217" t="s">
        <v>574</v>
      </c>
      <c r="G379" s="218" t="s">
        <v>508</v>
      </c>
      <c r="H379" s="219">
        <v>1</v>
      </c>
      <c r="I379" s="220"/>
      <c r="J379" s="221">
        <f>ROUND(I379*H379,2)</f>
        <v>0</v>
      </c>
      <c r="K379" s="217" t="s">
        <v>1</v>
      </c>
      <c r="L379" s="45"/>
      <c r="M379" s="222" t="s">
        <v>1</v>
      </c>
      <c r="N379" s="223" t="s">
        <v>41</v>
      </c>
      <c r="O379" s="92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6" t="s">
        <v>248</v>
      </c>
      <c r="AT379" s="226" t="s">
        <v>142</v>
      </c>
      <c r="AU379" s="226" t="s">
        <v>86</v>
      </c>
      <c r="AY379" s="18" t="s">
        <v>140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8" t="s">
        <v>84</v>
      </c>
      <c r="BK379" s="227">
        <f>ROUND(I379*H379,2)</f>
        <v>0</v>
      </c>
      <c r="BL379" s="18" t="s">
        <v>248</v>
      </c>
      <c r="BM379" s="226" t="s">
        <v>575</v>
      </c>
    </row>
    <row r="380" s="2" customFormat="1" ht="16.5" customHeight="1">
      <c r="A380" s="39"/>
      <c r="B380" s="40"/>
      <c r="C380" s="215" t="s">
        <v>576</v>
      </c>
      <c r="D380" s="215" t="s">
        <v>142</v>
      </c>
      <c r="E380" s="216" t="s">
        <v>577</v>
      </c>
      <c r="F380" s="217" t="s">
        <v>578</v>
      </c>
      <c r="G380" s="218" t="s">
        <v>558</v>
      </c>
      <c r="H380" s="219">
        <v>4</v>
      </c>
      <c r="I380" s="220"/>
      <c r="J380" s="221">
        <f>ROUND(I380*H380,2)</f>
        <v>0</v>
      </c>
      <c r="K380" s="217" t="s">
        <v>1</v>
      </c>
      <c r="L380" s="45"/>
      <c r="M380" s="222" t="s">
        <v>1</v>
      </c>
      <c r="N380" s="223" t="s">
        <v>41</v>
      </c>
      <c r="O380" s="92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248</v>
      </c>
      <c r="AT380" s="226" t="s">
        <v>142</v>
      </c>
      <c r="AU380" s="226" t="s">
        <v>86</v>
      </c>
      <c r="AY380" s="18" t="s">
        <v>140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84</v>
      </c>
      <c r="BK380" s="227">
        <f>ROUND(I380*H380,2)</f>
        <v>0</v>
      </c>
      <c r="BL380" s="18" t="s">
        <v>248</v>
      </c>
      <c r="BM380" s="226" t="s">
        <v>579</v>
      </c>
    </row>
    <row r="381" s="2" customFormat="1" ht="16.5" customHeight="1">
      <c r="A381" s="39"/>
      <c r="B381" s="40"/>
      <c r="C381" s="215" t="s">
        <v>580</v>
      </c>
      <c r="D381" s="215" t="s">
        <v>142</v>
      </c>
      <c r="E381" s="216" t="s">
        <v>581</v>
      </c>
      <c r="F381" s="217" t="s">
        <v>582</v>
      </c>
      <c r="G381" s="218" t="s">
        <v>537</v>
      </c>
      <c r="H381" s="219">
        <v>1</v>
      </c>
      <c r="I381" s="220"/>
      <c r="J381" s="221">
        <f>ROUND(I381*H381,2)</f>
        <v>0</v>
      </c>
      <c r="K381" s="217" t="s">
        <v>1</v>
      </c>
      <c r="L381" s="45"/>
      <c r="M381" s="222" t="s">
        <v>1</v>
      </c>
      <c r="N381" s="223" t="s">
        <v>41</v>
      </c>
      <c r="O381" s="92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6" t="s">
        <v>248</v>
      </c>
      <c r="AT381" s="226" t="s">
        <v>142</v>
      </c>
      <c r="AU381" s="226" t="s">
        <v>86</v>
      </c>
      <c r="AY381" s="18" t="s">
        <v>140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8" t="s">
        <v>84</v>
      </c>
      <c r="BK381" s="227">
        <f>ROUND(I381*H381,2)</f>
        <v>0</v>
      </c>
      <c r="BL381" s="18" t="s">
        <v>248</v>
      </c>
      <c r="BM381" s="226" t="s">
        <v>583</v>
      </c>
    </row>
    <row r="382" s="2" customFormat="1" ht="16.5" customHeight="1">
      <c r="A382" s="39"/>
      <c r="B382" s="40"/>
      <c r="C382" s="215" t="s">
        <v>584</v>
      </c>
      <c r="D382" s="215" t="s">
        <v>142</v>
      </c>
      <c r="E382" s="216" t="s">
        <v>585</v>
      </c>
      <c r="F382" s="217" t="s">
        <v>586</v>
      </c>
      <c r="G382" s="218" t="s">
        <v>156</v>
      </c>
      <c r="H382" s="219">
        <v>2</v>
      </c>
      <c r="I382" s="220"/>
      <c r="J382" s="221">
        <f>ROUND(I382*H382,2)</f>
        <v>0</v>
      </c>
      <c r="K382" s="217" t="s">
        <v>1</v>
      </c>
      <c r="L382" s="45"/>
      <c r="M382" s="222" t="s">
        <v>1</v>
      </c>
      <c r="N382" s="223" t="s">
        <v>41</v>
      </c>
      <c r="O382" s="92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6" t="s">
        <v>248</v>
      </c>
      <c r="AT382" s="226" t="s">
        <v>142</v>
      </c>
      <c r="AU382" s="226" t="s">
        <v>86</v>
      </c>
      <c r="AY382" s="18" t="s">
        <v>140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8" t="s">
        <v>84</v>
      </c>
      <c r="BK382" s="227">
        <f>ROUND(I382*H382,2)</f>
        <v>0</v>
      </c>
      <c r="BL382" s="18" t="s">
        <v>248</v>
      </c>
      <c r="BM382" s="226" t="s">
        <v>587</v>
      </c>
    </row>
    <row r="383" s="2" customFormat="1" ht="16.5" customHeight="1">
      <c r="A383" s="39"/>
      <c r="B383" s="40"/>
      <c r="C383" s="215" t="s">
        <v>588</v>
      </c>
      <c r="D383" s="215" t="s">
        <v>142</v>
      </c>
      <c r="E383" s="216" t="s">
        <v>589</v>
      </c>
      <c r="F383" s="217" t="s">
        <v>590</v>
      </c>
      <c r="G383" s="218" t="s">
        <v>537</v>
      </c>
      <c r="H383" s="219">
        <v>1</v>
      </c>
      <c r="I383" s="220"/>
      <c r="J383" s="221">
        <f>ROUND(I383*H383,2)</f>
        <v>0</v>
      </c>
      <c r="K383" s="217" t="s">
        <v>1</v>
      </c>
      <c r="L383" s="45"/>
      <c r="M383" s="222" t="s">
        <v>1</v>
      </c>
      <c r="N383" s="223" t="s">
        <v>41</v>
      </c>
      <c r="O383" s="92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6" t="s">
        <v>248</v>
      </c>
      <c r="AT383" s="226" t="s">
        <v>142</v>
      </c>
      <c r="AU383" s="226" t="s">
        <v>86</v>
      </c>
      <c r="AY383" s="18" t="s">
        <v>140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8" t="s">
        <v>84</v>
      </c>
      <c r="BK383" s="227">
        <f>ROUND(I383*H383,2)</f>
        <v>0</v>
      </c>
      <c r="BL383" s="18" t="s">
        <v>248</v>
      </c>
      <c r="BM383" s="226" t="s">
        <v>591</v>
      </c>
    </row>
    <row r="384" s="2" customFormat="1" ht="16.5" customHeight="1">
      <c r="A384" s="39"/>
      <c r="B384" s="40"/>
      <c r="C384" s="215" t="s">
        <v>592</v>
      </c>
      <c r="D384" s="215" t="s">
        <v>142</v>
      </c>
      <c r="E384" s="216" t="s">
        <v>593</v>
      </c>
      <c r="F384" s="217" t="s">
        <v>594</v>
      </c>
      <c r="G384" s="218" t="s">
        <v>156</v>
      </c>
      <c r="H384" s="219">
        <v>1</v>
      </c>
      <c r="I384" s="220"/>
      <c r="J384" s="221">
        <f>ROUND(I384*H384,2)</f>
        <v>0</v>
      </c>
      <c r="K384" s="217" t="s">
        <v>1</v>
      </c>
      <c r="L384" s="45"/>
      <c r="M384" s="222" t="s">
        <v>1</v>
      </c>
      <c r="N384" s="223" t="s">
        <v>41</v>
      </c>
      <c r="O384" s="92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6" t="s">
        <v>248</v>
      </c>
      <c r="AT384" s="226" t="s">
        <v>142</v>
      </c>
      <c r="AU384" s="226" t="s">
        <v>86</v>
      </c>
      <c r="AY384" s="18" t="s">
        <v>140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84</v>
      </c>
      <c r="BK384" s="227">
        <f>ROUND(I384*H384,2)</f>
        <v>0</v>
      </c>
      <c r="BL384" s="18" t="s">
        <v>248</v>
      </c>
      <c r="BM384" s="226" t="s">
        <v>595</v>
      </c>
    </row>
    <row r="385" s="2" customFormat="1" ht="16.5" customHeight="1">
      <c r="A385" s="39"/>
      <c r="B385" s="40"/>
      <c r="C385" s="215" t="s">
        <v>596</v>
      </c>
      <c r="D385" s="215" t="s">
        <v>142</v>
      </c>
      <c r="E385" s="216" t="s">
        <v>597</v>
      </c>
      <c r="F385" s="217" t="s">
        <v>598</v>
      </c>
      <c r="G385" s="218" t="s">
        <v>156</v>
      </c>
      <c r="H385" s="219">
        <v>1</v>
      </c>
      <c r="I385" s="220"/>
      <c r="J385" s="221">
        <f>ROUND(I385*H385,2)</f>
        <v>0</v>
      </c>
      <c r="K385" s="217" t="s">
        <v>1</v>
      </c>
      <c r="L385" s="45"/>
      <c r="M385" s="222" t="s">
        <v>1</v>
      </c>
      <c r="N385" s="223" t="s">
        <v>41</v>
      </c>
      <c r="O385" s="92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6" t="s">
        <v>248</v>
      </c>
      <c r="AT385" s="226" t="s">
        <v>142</v>
      </c>
      <c r="AU385" s="226" t="s">
        <v>86</v>
      </c>
      <c r="AY385" s="18" t="s">
        <v>140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8" t="s">
        <v>84</v>
      </c>
      <c r="BK385" s="227">
        <f>ROUND(I385*H385,2)</f>
        <v>0</v>
      </c>
      <c r="BL385" s="18" t="s">
        <v>248</v>
      </c>
      <c r="BM385" s="226" t="s">
        <v>599</v>
      </c>
    </row>
    <row r="386" s="2" customFormat="1" ht="16.5" customHeight="1">
      <c r="A386" s="39"/>
      <c r="B386" s="40"/>
      <c r="C386" s="215" t="s">
        <v>600</v>
      </c>
      <c r="D386" s="215" t="s">
        <v>142</v>
      </c>
      <c r="E386" s="216" t="s">
        <v>601</v>
      </c>
      <c r="F386" s="217" t="s">
        <v>602</v>
      </c>
      <c r="G386" s="218" t="s">
        <v>537</v>
      </c>
      <c r="H386" s="219">
        <v>24</v>
      </c>
      <c r="I386" s="220"/>
      <c r="J386" s="221">
        <f>ROUND(I386*H386,2)</f>
        <v>0</v>
      </c>
      <c r="K386" s="217" t="s">
        <v>1</v>
      </c>
      <c r="L386" s="45"/>
      <c r="M386" s="222" t="s">
        <v>1</v>
      </c>
      <c r="N386" s="223" t="s">
        <v>41</v>
      </c>
      <c r="O386" s="92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6" t="s">
        <v>248</v>
      </c>
      <c r="AT386" s="226" t="s">
        <v>142</v>
      </c>
      <c r="AU386" s="226" t="s">
        <v>86</v>
      </c>
      <c r="AY386" s="18" t="s">
        <v>140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8" t="s">
        <v>84</v>
      </c>
      <c r="BK386" s="227">
        <f>ROUND(I386*H386,2)</f>
        <v>0</v>
      </c>
      <c r="BL386" s="18" t="s">
        <v>248</v>
      </c>
      <c r="BM386" s="226" t="s">
        <v>603</v>
      </c>
    </row>
    <row r="387" s="2" customFormat="1" ht="24.15" customHeight="1">
      <c r="A387" s="39"/>
      <c r="B387" s="40"/>
      <c r="C387" s="215" t="s">
        <v>604</v>
      </c>
      <c r="D387" s="215" t="s">
        <v>142</v>
      </c>
      <c r="E387" s="216" t="s">
        <v>605</v>
      </c>
      <c r="F387" s="217" t="s">
        <v>606</v>
      </c>
      <c r="G387" s="218" t="s">
        <v>508</v>
      </c>
      <c r="H387" s="219">
        <v>1</v>
      </c>
      <c r="I387" s="220"/>
      <c r="J387" s="221">
        <f>ROUND(I387*H387,2)</f>
        <v>0</v>
      </c>
      <c r="K387" s="217" t="s">
        <v>1</v>
      </c>
      <c r="L387" s="45"/>
      <c r="M387" s="222" t="s">
        <v>1</v>
      </c>
      <c r="N387" s="223" t="s">
        <v>41</v>
      </c>
      <c r="O387" s="92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248</v>
      </c>
      <c r="AT387" s="226" t="s">
        <v>142</v>
      </c>
      <c r="AU387" s="226" t="s">
        <v>86</v>
      </c>
      <c r="AY387" s="18" t="s">
        <v>140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84</v>
      </c>
      <c r="BK387" s="227">
        <f>ROUND(I387*H387,2)</f>
        <v>0</v>
      </c>
      <c r="BL387" s="18" t="s">
        <v>248</v>
      </c>
      <c r="BM387" s="226" t="s">
        <v>607</v>
      </c>
    </row>
    <row r="388" s="2" customFormat="1" ht="16.5" customHeight="1">
      <c r="A388" s="39"/>
      <c r="B388" s="40"/>
      <c r="C388" s="215" t="s">
        <v>608</v>
      </c>
      <c r="D388" s="215" t="s">
        <v>142</v>
      </c>
      <c r="E388" s="216" t="s">
        <v>609</v>
      </c>
      <c r="F388" s="217" t="s">
        <v>610</v>
      </c>
      <c r="G388" s="218" t="s">
        <v>508</v>
      </c>
      <c r="H388" s="219">
        <v>1</v>
      </c>
      <c r="I388" s="220"/>
      <c r="J388" s="221">
        <f>ROUND(I388*H388,2)</f>
        <v>0</v>
      </c>
      <c r="K388" s="217" t="s">
        <v>1</v>
      </c>
      <c r="L388" s="45"/>
      <c r="M388" s="222" t="s">
        <v>1</v>
      </c>
      <c r="N388" s="223" t="s">
        <v>41</v>
      </c>
      <c r="O388" s="92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6" t="s">
        <v>248</v>
      </c>
      <c r="AT388" s="226" t="s">
        <v>142</v>
      </c>
      <c r="AU388" s="226" t="s">
        <v>86</v>
      </c>
      <c r="AY388" s="18" t="s">
        <v>140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8" t="s">
        <v>84</v>
      </c>
      <c r="BK388" s="227">
        <f>ROUND(I388*H388,2)</f>
        <v>0</v>
      </c>
      <c r="BL388" s="18" t="s">
        <v>248</v>
      </c>
      <c r="BM388" s="226" t="s">
        <v>611</v>
      </c>
    </row>
    <row r="389" s="2" customFormat="1" ht="16.5" customHeight="1">
      <c r="A389" s="39"/>
      <c r="B389" s="40"/>
      <c r="C389" s="215" t="s">
        <v>612</v>
      </c>
      <c r="D389" s="215" t="s">
        <v>142</v>
      </c>
      <c r="E389" s="216" t="s">
        <v>613</v>
      </c>
      <c r="F389" s="217" t="s">
        <v>614</v>
      </c>
      <c r="G389" s="218" t="s">
        <v>156</v>
      </c>
      <c r="H389" s="219">
        <v>1</v>
      </c>
      <c r="I389" s="220"/>
      <c r="J389" s="221">
        <f>ROUND(I389*H389,2)</f>
        <v>0</v>
      </c>
      <c r="K389" s="217" t="s">
        <v>1</v>
      </c>
      <c r="L389" s="45"/>
      <c r="M389" s="222" t="s">
        <v>1</v>
      </c>
      <c r="N389" s="223" t="s">
        <v>41</v>
      </c>
      <c r="O389" s="92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248</v>
      </c>
      <c r="AT389" s="226" t="s">
        <v>142</v>
      </c>
      <c r="AU389" s="226" t="s">
        <v>86</v>
      </c>
      <c r="AY389" s="18" t="s">
        <v>140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84</v>
      </c>
      <c r="BK389" s="227">
        <f>ROUND(I389*H389,2)</f>
        <v>0</v>
      </c>
      <c r="BL389" s="18" t="s">
        <v>248</v>
      </c>
      <c r="BM389" s="226" t="s">
        <v>615</v>
      </c>
    </row>
    <row r="390" s="2" customFormat="1" ht="24.15" customHeight="1">
      <c r="A390" s="39"/>
      <c r="B390" s="40"/>
      <c r="C390" s="215" t="s">
        <v>616</v>
      </c>
      <c r="D390" s="215" t="s">
        <v>142</v>
      </c>
      <c r="E390" s="216" t="s">
        <v>617</v>
      </c>
      <c r="F390" s="217" t="s">
        <v>618</v>
      </c>
      <c r="G390" s="218" t="s">
        <v>160</v>
      </c>
      <c r="H390" s="219">
        <v>14</v>
      </c>
      <c r="I390" s="220"/>
      <c r="J390" s="221">
        <f>ROUND(I390*H390,2)</f>
        <v>0</v>
      </c>
      <c r="K390" s="217" t="s">
        <v>1</v>
      </c>
      <c r="L390" s="45"/>
      <c r="M390" s="222" t="s">
        <v>1</v>
      </c>
      <c r="N390" s="223" t="s">
        <v>41</v>
      </c>
      <c r="O390" s="92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6" t="s">
        <v>248</v>
      </c>
      <c r="AT390" s="226" t="s">
        <v>142</v>
      </c>
      <c r="AU390" s="226" t="s">
        <v>86</v>
      </c>
      <c r="AY390" s="18" t="s">
        <v>140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8" t="s">
        <v>84</v>
      </c>
      <c r="BK390" s="227">
        <f>ROUND(I390*H390,2)</f>
        <v>0</v>
      </c>
      <c r="BL390" s="18" t="s">
        <v>248</v>
      </c>
      <c r="BM390" s="226" t="s">
        <v>619</v>
      </c>
    </row>
    <row r="391" s="2" customFormat="1" ht="24.15" customHeight="1">
      <c r="A391" s="39"/>
      <c r="B391" s="40"/>
      <c r="C391" s="215" t="s">
        <v>620</v>
      </c>
      <c r="D391" s="215" t="s">
        <v>142</v>
      </c>
      <c r="E391" s="216" t="s">
        <v>621</v>
      </c>
      <c r="F391" s="217" t="s">
        <v>622</v>
      </c>
      <c r="G391" s="218" t="s">
        <v>160</v>
      </c>
      <c r="H391" s="219">
        <v>30</v>
      </c>
      <c r="I391" s="220"/>
      <c r="J391" s="221">
        <f>ROUND(I391*H391,2)</f>
        <v>0</v>
      </c>
      <c r="K391" s="217" t="s">
        <v>1</v>
      </c>
      <c r="L391" s="45"/>
      <c r="M391" s="222" t="s">
        <v>1</v>
      </c>
      <c r="N391" s="223" t="s">
        <v>41</v>
      </c>
      <c r="O391" s="92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6" t="s">
        <v>248</v>
      </c>
      <c r="AT391" s="226" t="s">
        <v>142</v>
      </c>
      <c r="AU391" s="226" t="s">
        <v>86</v>
      </c>
      <c r="AY391" s="18" t="s">
        <v>140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8" t="s">
        <v>84</v>
      </c>
      <c r="BK391" s="227">
        <f>ROUND(I391*H391,2)</f>
        <v>0</v>
      </c>
      <c r="BL391" s="18" t="s">
        <v>248</v>
      </c>
      <c r="BM391" s="226" t="s">
        <v>623</v>
      </c>
    </row>
    <row r="392" s="2" customFormat="1" ht="21.75" customHeight="1">
      <c r="A392" s="39"/>
      <c r="B392" s="40"/>
      <c r="C392" s="215" t="s">
        <v>624</v>
      </c>
      <c r="D392" s="215" t="s">
        <v>142</v>
      </c>
      <c r="E392" s="216" t="s">
        <v>625</v>
      </c>
      <c r="F392" s="217" t="s">
        <v>626</v>
      </c>
      <c r="G392" s="218" t="s">
        <v>537</v>
      </c>
      <c r="H392" s="219">
        <v>3</v>
      </c>
      <c r="I392" s="220"/>
      <c r="J392" s="221">
        <f>ROUND(I392*H392,2)</f>
        <v>0</v>
      </c>
      <c r="K392" s="217" t="s">
        <v>1</v>
      </c>
      <c r="L392" s="45"/>
      <c r="M392" s="222" t="s">
        <v>1</v>
      </c>
      <c r="N392" s="223" t="s">
        <v>41</v>
      </c>
      <c r="O392" s="92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248</v>
      </c>
      <c r="AT392" s="226" t="s">
        <v>142</v>
      </c>
      <c r="AU392" s="226" t="s">
        <v>86</v>
      </c>
      <c r="AY392" s="18" t="s">
        <v>140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84</v>
      </c>
      <c r="BK392" s="227">
        <f>ROUND(I392*H392,2)</f>
        <v>0</v>
      </c>
      <c r="BL392" s="18" t="s">
        <v>248</v>
      </c>
      <c r="BM392" s="226" t="s">
        <v>627</v>
      </c>
    </row>
    <row r="393" s="2" customFormat="1" ht="16.5" customHeight="1">
      <c r="A393" s="39"/>
      <c r="B393" s="40"/>
      <c r="C393" s="215" t="s">
        <v>628</v>
      </c>
      <c r="D393" s="215" t="s">
        <v>142</v>
      </c>
      <c r="E393" s="216" t="s">
        <v>629</v>
      </c>
      <c r="F393" s="217" t="s">
        <v>630</v>
      </c>
      <c r="G393" s="218" t="s">
        <v>537</v>
      </c>
      <c r="H393" s="219">
        <v>20</v>
      </c>
      <c r="I393" s="220"/>
      <c r="J393" s="221">
        <f>ROUND(I393*H393,2)</f>
        <v>0</v>
      </c>
      <c r="K393" s="217" t="s">
        <v>1</v>
      </c>
      <c r="L393" s="45"/>
      <c r="M393" s="222" t="s">
        <v>1</v>
      </c>
      <c r="N393" s="223" t="s">
        <v>41</v>
      </c>
      <c r="O393" s="92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6" t="s">
        <v>248</v>
      </c>
      <c r="AT393" s="226" t="s">
        <v>142</v>
      </c>
      <c r="AU393" s="226" t="s">
        <v>86</v>
      </c>
      <c r="AY393" s="18" t="s">
        <v>140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8" t="s">
        <v>84</v>
      </c>
      <c r="BK393" s="227">
        <f>ROUND(I393*H393,2)</f>
        <v>0</v>
      </c>
      <c r="BL393" s="18" t="s">
        <v>248</v>
      </c>
      <c r="BM393" s="226" t="s">
        <v>631</v>
      </c>
    </row>
    <row r="394" s="2" customFormat="1" ht="16.5" customHeight="1">
      <c r="A394" s="39"/>
      <c r="B394" s="40"/>
      <c r="C394" s="215" t="s">
        <v>632</v>
      </c>
      <c r="D394" s="215" t="s">
        <v>142</v>
      </c>
      <c r="E394" s="216" t="s">
        <v>633</v>
      </c>
      <c r="F394" s="217" t="s">
        <v>634</v>
      </c>
      <c r="G394" s="218" t="s">
        <v>160</v>
      </c>
      <c r="H394" s="219">
        <v>44</v>
      </c>
      <c r="I394" s="220"/>
      <c r="J394" s="221">
        <f>ROUND(I394*H394,2)</f>
        <v>0</v>
      </c>
      <c r="K394" s="217" t="s">
        <v>1</v>
      </c>
      <c r="L394" s="45"/>
      <c r="M394" s="222" t="s">
        <v>1</v>
      </c>
      <c r="N394" s="223" t="s">
        <v>41</v>
      </c>
      <c r="O394" s="92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248</v>
      </c>
      <c r="AT394" s="226" t="s">
        <v>142</v>
      </c>
      <c r="AU394" s="226" t="s">
        <v>86</v>
      </c>
      <c r="AY394" s="18" t="s">
        <v>140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84</v>
      </c>
      <c r="BK394" s="227">
        <f>ROUND(I394*H394,2)</f>
        <v>0</v>
      </c>
      <c r="BL394" s="18" t="s">
        <v>248</v>
      </c>
      <c r="BM394" s="226" t="s">
        <v>635</v>
      </c>
    </row>
    <row r="395" s="12" customFormat="1" ht="22.8" customHeight="1">
      <c r="A395" s="12"/>
      <c r="B395" s="199"/>
      <c r="C395" s="200"/>
      <c r="D395" s="201" t="s">
        <v>75</v>
      </c>
      <c r="E395" s="213" t="s">
        <v>636</v>
      </c>
      <c r="F395" s="213" t="s">
        <v>637</v>
      </c>
      <c r="G395" s="200"/>
      <c r="H395" s="200"/>
      <c r="I395" s="203"/>
      <c r="J395" s="214">
        <f>BK395</f>
        <v>0</v>
      </c>
      <c r="K395" s="200"/>
      <c r="L395" s="205"/>
      <c r="M395" s="206"/>
      <c r="N395" s="207"/>
      <c r="O395" s="207"/>
      <c r="P395" s="208">
        <f>SUM(P396:P402)</f>
        <v>0</v>
      </c>
      <c r="Q395" s="207"/>
      <c r="R395" s="208">
        <f>SUM(R396:R402)</f>
        <v>0.29182691999999993</v>
      </c>
      <c r="S395" s="207"/>
      <c r="T395" s="209">
        <f>SUM(T396:T402)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0" t="s">
        <v>86</v>
      </c>
      <c r="AT395" s="211" t="s">
        <v>75</v>
      </c>
      <c r="AU395" s="211" t="s">
        <v>84</v>
      </c>
      <c r="AY395" s="210" t="s">
        <v>140</v>
      </c>
      <c r="BK395" s="212">
        <f>SUM(BK396:BK402)</f>
        <v>0</v>
      </c>
    </row>
    <row r="396" s="2" customFormat="1" ht="24.15" customHeight="1">
      <c r="A396" s="39"/>
      <c r="B396" s="40"/>
      <c r="C396" s="215" t="s">
        <v>638</v>
      </c>
      <c r="D396" s="215" t="s">
        <v>142</v>
      </c>
      <c r="E396" s="216" t="s">
        <v>639</v>
      </c>
      <c r="F396" s="217" t="s">
        <v>640</v>
      </c>
      <c r="G396" s="218" t="s">
        <v>178</v>
      </c>
      <c r="H396" s="219">
        <v>27.655999999999999</v>
      </c>
      <c r="I396" s="220"/>
      <c r="J396" s="221">
        <f>ROUND(I396*H396,2)</f>
        <v>0</v>
      </c>
      <c r="K396" s="217" t="s">
        <v>225</v>
      </c>
      <c r="L396" s="45"/>
      <c r="M396" s="222" t="s">
        <v>1</v>
      </c>
      <c r="N396" s="223" t="s">
        <v>41</v>
      </c>
      <c r="O396" s="92"/>
      <c r="P396" s="224">
        <f>O396*H396</f>
        <v>0</v>
      </c>
      <c r="Q396" s="224">
        <v>3.0000000000000001E-05</v>
      </c>
      <c r="R396" s="224">
        <f>Q396*H396</f>
        <v>0.00082967999999999996</v>
      </c>
      <c r="S396" s="224">
        <v>0</v>
      </c>
      <c r="T396" s="22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6" t="s">
        <v>248</v>
      </c>
      <c r="AT396" s="226" t="s">
        <v>142</v>
      </c>
      <c r="AU396" s="226" t="s">
        <v>86</v>
      </c>
      <c r="AY396" s="18" t="s">
        <v>140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8" t="s">
        <v>84</v>
      </c>
      <c r="BK396" s="227">
        <f>ROUND(I396*H396,2)</f>
        <v>0</v>
      </c>
      <c r="BL396" s="18" t="s">
        <v>248</v>
      </c>
      <c r="BM396" s="226" t="s">
        <v>641</v>
      </c>
    </row>
    <row r="397" s="14" customFormat="1">
      <c r="A397" s="14"/>
      <c r="B397" s="239"/>
      <c r="C397" s="240"/>
      <c r="D397" s="230" t="s">
        <v>149</v>
      </c>
      <c r="E397" s="241" t="s">
        <v>1</v>
      </c>
      <c r="F397" s="242" t="s">
        <v>642</v>
      </c>
      <c r="G397" s="240"/>
      <c r="H397" s="243">
        <v>27.655999999999999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9" t="s">
        <v>149</v>
      </c>
      <c r="AU397" s="249" t="s">
        <v>86</v>
      </c>
      <c r="AV397" s="14" t="s">
        <v>86</v>
      </c>
      <c r="AW397" s="14" t="s">
        <v>33</v>
      </c>
      <c r="AX397" s="14" t="s">
        <v>84</v>
      </c>
      <c r="AY397" s="249" t="s">
        <v>140</v>
      </c>
    </row>
    <row r="398" s="2" customFormat="1" ht="21.75" customHeight="1">
      <c r="A398" s="39"/>
      <c r="B398" s="40"/>
      <c r="C398" s="272" t="s">
        <v>643</v>
      </c>
      <c r="D398" s="272" t="s">
        <v>213</v>
      </c>
      <c r="E398" s="273" t="s">
        <v>644</v>
      </c>
      <c r="F398" s="274" t="s">
        <v>645</v>
      </c>
      <c r="G398" s="275" t="s">
        <v>178</v>
      </c>
      <c r="H398" s="276">
        <v>35.841999999999999</v>
      </c>
      <c r="I398" s="277"/>
      <c r="J398" s="278">
        <f>ROUND(I398*H398,2)</f>
        <v>0</v>
      </c>
      <c r="K398" s="274" t="s">
        <v>225</v>
      </c>
      <c r="L398" s="279"/>
      <c r="M398" s="280" t="s">
        <v>1</v>
      </c>
      <c r="N398" s="281" t="s">
        <v>41</v>
      </c>
      <c r="O398" s="92"/>
      <c r="P398" s="224">
        <f>O398*H398</f>
        <v>0</v>
      </c>
      <c r="Q398" s="224">
        <v>0.0079799999999999992</v>
      </c>
      <c r="R398" s="224">
        <f>Q398*H398</f>
        <v>0.28601915999999994</v>
      </c>
      <c r="S398" s="224">
        <v>0</v>
      </c>
      <c r="T398" s="22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6" t="s">
        <v>350</v>
      </c>
      <c r="AT398" s="226" t="s">
        <v>213</v>
      </c>
      <c r="AU398" s="226" t="s">
        <v>86</v>
      </c>
      <c r="AY398" s="18" t="s">
        <v>140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8" t="s">
        <v>84</v>
      </c>
      <c r="BK398" s="227">
        <f>ROUND(I398*H398,2)</f>
        <v>0</v>
      </c>
      <c r="BL398" s="18" t="s">
        <v>248</v>
      </c>
      <c r="BM398" s="226" t="s">
        <v>646</v>
      </c>
    </row>
    <row r="399" s="14" customFormat="1">
      <c r="A399" s="14"/>
      <c r="B399" s="239"/>
      <c r="C399" s="240"/>
      <c r="D399" s="230" t="s">
        <v>149</v>
      </c>
      <c r="E399" s="241" t="s">
        <v>1</v>
      </c>
      <c r="F399" s="242" t="s">
        <v>647</v>
      </c>
      <c r="G399" s="240"/>
      <c r="H399" s="243">
        <v>33.186999999999998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9" t="s">
        <v>149</v>
      </c>
      <c r="AU399" s="249" t="s">
        <v>86</v>
      </c>
      <c r="AV399" s="14" t="s">
        <v>86</v>
      </c>
      <c r="AW399" s="14" t="s">
        <v>33</v>
      </c>
      <c r="AX399" s="14" t="s">
        <v>84</v>
      </c>
      <c r="AY399" s="249" t="s">
        <v>140</v>
      </c>
    </row>
    <row r="400" s="14" customFormat="1">
      <c r="A400" s="14"/>
      <c r="B400" s="239"/>
      <c r="C400" s="240"/>
      <c r="D400" s="230" t="s">
        <v>149</v>
      </c>
      <c r="E400" s="240"/>
      <c r="F400" s="242" t="s">
        <v>648</v>
      </c>
      <c r="G400" s="240"/>
      <c r="H400" s="243">
        <v>35.841999999999999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9" t="s">
        <v>149</v>
      </c>
      <c r="AU400" s="249" t="s">
        <v>86</v>
      </c>
      <c r="AV400" s="14" t="s">
        <v>86</v>
      </c>
      <c r="AW400" s="14" t="s">
        <v>4</v>
      </c>
      <c r="AX400" s="14" t="s">
        <v>84</v>
      </c>
      <c r="AY400" s="249" t="s">
        <v>140</v>
      </c>
    </row>
    <row r="401" s="2" customFormat="1" ht="21.75" customHeight="1">
      <c r="A401" s="39"/>
      <c r="B401" s="40"/>
      <c r="C401" s="215" t="s">
        <v>649</v>
      </c>
      <c r="D401" s="215" t="s">
        <v>142</v>
      </c>
      <c r="E401" s="216" t="s">
        <v>650</v>
      </c>
      <c r="F401" s="217" t="s">
        <v>651</v>
      </c>
      <c r="G401" s="218" t="s">
        <v>178</v>
      </c>
      <c r="H401" s="219">
        <v>27.655999999999999</v>
      </c>
      <c r="I401" s="220"/>
      <c r="J401" s="221">
        <f>ROUND(I401*H401,2)</f>
        <v>0</v>
      </c>
      <c r="K401" s="217" t="s">
        <v>225</v>
      </c>
      <c r="L401" s="45"/>
      <c r="M401" s="222" t="s">
        <v>1</v>
      </c>
      <c r="N401" s="223" t="s">
        <v>41</v>
      </c>
      <c r="O401" s="92"/>
      <c r="P401" s="224">
        <f>O401*H401</f>
        <v>0</v>
      </c>
      <c r="Q401" s="224">
        <v>0.00018000000000000001</v>
      </c>
      <c r="R401" s="224">
        <f>Q401*H401</f>
        <v>0.0049780800000000002</v>
      </c>
      <c r="S401" s="224">
        <v>0</v>
      </c>
      <c r="T401" s="22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6" t="s">
        <v>248</v>
      </c>
      <c r="AT401" s="226" t="s">
        <v>142</v>
      </c>
      <c r="AU401" s="226" t="s">
        <v>86</v>
      </c>
      <c r="AY401" s="18" t="s">
        <v>140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8" t="s">
        <v>84</v>
      </c>
      <c r="BK401" s="227">
        <f>ROUND(I401*H401,2)</f>
        <v>0</v>
      </c>
      <c r="BL401" s="18" t="s">
        <v>248</v>
      </c>
      <c r="BM401" s="226" t="s">
        <v>652</v>
      </c>
    </row>
    <row r="402" s="2" customFormat="1" ht="24.15" customHeight="1">
      <c r="A402" s="39"/>
      <c r="B402" s="40"/>
      <c r="C402" s="215" t="s">
        <v>653</v>
      </c>
      <c r="D402" s="215" t="s">
        <v>142</v>
      </c>
      <c r="E402" s="216" t="s">
        <v>654</v>
      </c>
      <c r="F402" s="217" t="s">
        <v>655</v>
      </c>
      <c r="G402" s="218" t="s">
        <v>210</v>
      </c>
      <c r="H402" s="219">
        <v>0.29199999999999998</v>
      </c>
      <c r="I402" s="220"/>
      <c r="J402" s="221">
        <f>ROUND(I402*H402,2)</f>
        <v>0</v>
      </c>
      <c r="K402" s="217" t="s">
        <v>146</v>
      </c>
      <c r="L402" s="45"/>
      <c r="M402" s="222" t="s">
        <v>1</v>
      </c>
      <c r="N402" s="223" t="s">
        <v>41</v>
      </c>
      <c r="O402" s="92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6" t="s">
        <v>248</v>
      </c>
      <c r="AT402" s="226" t="s">
        <v>142</v>
      </c>
      <c r="AU402" s="226" t="s">
        <v>86</v>
      </c>
      <c r="AY402" s="18" t="s">
        <v>140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8" t="s">
        <v>84</v>
      </c>
      <c r="BK402" s="227">
        <f>ROUND(I402*H402,2)</f>
        <v>0</v>
      </c>
      <c r="BL402" s="18" t="s">
        <v>248</v>
      </c>
      <c r="BM402" s="226" t="s">
        <v>656</v>
      </c>
    </row>
    <row r="403" s="12" customFormat="1" ht="22.8" customHeight="1">
      <c r="A403" s="12"/>
      <c r="B403" s="199"/>
      <c r="C403" s="200"/>
      <c r="D403" s="201" t="s">
        <v>75</v>
      </c>
      <c r="E403" s="213" t="s">
        <v>657</v>
      </c>
      <c r="F403" s="213" t="s">
        <v>658</v>
      </c>
      <c r="G403" s="200"/>
      <c r="H403" s="200"/>
      <c r="I403" s="203"/>
      <c r="J403" s="214">
        <f>BK403</f>
        <v>0</v>
      </c>
      <c r="K403" s="200"/>
      <c r="L403" s="205"/>
      <c r="M403" s="206"/>
      <c r="N403" s="207"/>
      <c r="O403" s="207"/>
      <c r="P403" s="208">
        <f>SUM(P404:P414)</f>
        <v>0</v>
      </c>
      <c r="Q403" s="207"/>
      <c r="R403" s="208">
        <f>SUM(R404:R414)</f>
        <v>0.01883</v>
      </c>
      <c r="S403" s="207"/>
      <c r="T403" s="209">
        <f>SUM(T404:T414)</f>
        <v>0.13619999999999999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0" t="s">
        <v>86</v>
      </c>
      <c r="AT403" s="211" t="s">
        <v>75</v>
      </c>
      <c r="AU403" s="211" t="s">
        <v>84</v>
      </c>
      <c r="AY403" s="210" t="s">
        <v>140</v>
      </c>
      <c r="BK403" s="212">
        <f>SUM(BK404:BK414)</f>
        <v>0</v>
      </c>
    </row>
    <row r="404" s="2" customFormat="1" ht="24.15" customHeight="1">
      <c r="A404" s="39"/>
      <c r="B404" s="40"/>
      <c r="C404" s="215" t="s">
        <v>659</v>
      </c>
      <c r="D404" s="215" t="s">
        <v>142</v>
      </c>
      <c r="E404" s="216" t="s">
        <v>660</v>
      </c>
      <c r="F404" s="217" t="s">
        <v>661</v>
      </c>
      <c r="G404" s="218" t="s">
        <v>156</v>
      </c>
      <c r="H404" s="219">
        <v>1</v>
      </c>
      <c r="I404" s="220"/>
      <c r="J404" s="221">
        <f>ROUND(I404*H404,2)</f>
        <v>0</v>
      </c>
      <c r="K404" s="217" t="s">
        <v>1</v>
      </c>
      <c r="L404" s="45"/>
      <c r="M404" s="222" t="s">
        <v>1</v>
      </c>
      <c r="N404" s="223" t="s">
        <v>41</v>
      </c>
      <c r="O404" s="92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6" t="s">
        <v>248</v>
      </c>
      <c r="AT404" s="226" t="s">
        <v>142</v>
      </c>
      <c r="AU404" s="226" t="s">
        <v>86</v>
      </c>
      <c r="AY404" s="18" t="s">
        <v>140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8" t="s">
        <v>84</v>
      </c>
      <c r="BK404" s="227">
        <f>ROUND(I404*H404,2)</f>
        <v>0</v>
      </c>
      <c r="BL404" s="18" t="s">
        <v>248</v>
      </c>
      <c r="BM404" s="226" t="s">
        <v>662</v>
      </c>
    </row>
    <row r="405" s="2" customFormat="1" ht="24.15" customHeight="1">
      <c r="A405" s="39"/>
      <c r="B405" s="40"/>
      <c r="C405" s="272" t="s">
        <v>663</v>
      </c>
      <c r="D405" s="272" t="s">
        <v>213</v>
      </c>
      <c r="E405" s="273" t="s">
        <v>664</v>
      </c>
      <c r="F405" s="274" t="s">
        <v>665</v>
      </c>
      <c r="G405" s="275" t="s">
        <v>156</v>
      </c>
      <c r="H405" s="276">
        <v>1</v>
      </c>
      <c r="I405" s="277"/>
      <c r="J405" s="278">
        <f>ROUND(I405*H405,2)</f>
        <v>0</v>
      </c>
      <c r="K405" s="274" t="s">
        <v>1</v>
      </c>
      <c r="L405" s="279"/>
      <c r="M405" s="280" t="s">
        <v>1</v>
      </c>
      <c r="N405" s="281" t="s">
        <v>41</v>
      </c>
      <c r="O405" s="92"/>
      <c r="P405" s="224">
        <f>O405*H405</f>
        <v>0</v>
      </c>
      <c r="Q405" s="224">
        <v>0.016</v>
      </c>
      <c r="R405" s="224">
        <f>Q405*H405</f>
        <v>0.016</v>
      </c>
      <c r="S405" s="224">
        <v>0</v>
      </c>
      <c r="T405" s="22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6" t="s">
        <v>350</v>
      </c>
      <c r="AT405" s="226" t="s">
        <v>213</v>
      </c>
      <c r="AU405" s="226" t="s">
        <v>86</v>
      </c>
      <c r="AY405" s="18" t="s">
        <v>140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8" t="s">
        <v>84</v>
      </c>
      <c r="BK405" s="227">
        <f>ROUND(I405*H405,2)</f>
        <v>0</v>
      </c>
      <c r="BL405" s="18" t="s">
        <v>248</v>
      </c>
      <c r="BM405" s="226" t="s">
        <v>666</v>
      </c>
    </row>
    <row r="406" s="2" customFormat="1" ht="16.5" customHeight="1">
      <c r="A406" s="39"/>
      <c r="B406" s="40"/>
      <c r="C406" s="215" t="s">
        <v>311</v>
      </c>
      <c r="D406" s="215" t="s">
        <v>142</v>
      </c>
      <c r="E406" s="216" t="s">
        <v>667</v>
      </c>
      <c r="F406" s="217" t="s">
        <v>668</v>
      </c>
      <c r="G406" s="218" t="s">
        <v>156</v>
      </c>
      <c r="H406" s="219">
        <v>1</v>
      </c>
      <c r="I406" s="220"/>
      <c r="J406" s="221">
        <f>ROUND(I406*H406,2)</f>
        <v>0</v>
      </c>
      <c r="K406" s="217" t="s">
        <v>1</v>
      </c>
      <c r="L406" s="45"/>
      <c r="M406" s="222" t="s">
        <v>1</v>
      </c>
      <c r="N406" s="223" t="s">
        <v>41</v>
      </c>
      <c r="O406" s="92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6" t="s">
        <v>248</v>
      </c>
      <c r="AT406" s="226" t="s">
        <v>142</v>
      </c>
      <c r="AU406" s="226" t="s">
        <v>86</v>
      </c>
      <c r="AY406" s="18" t="s">
        <v>140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8" t="s">
        <v>84</v>
      </c>
      <c r="BK406" s="227">
        <f>ROUND(I406*H406,2)</f>
        <v>0</v>
      </c>
      <c r="BL406" s="18" t="s">
        <v>248</v>
      </c>
      <c r="BM406" s="226" t="s">
        <v>669</v>
      </c>
    </row>
    <row r="407" s="2" customFormat="1" ht="16.5" customHeight="1">
      <c r="A407" s="39"/>
      <c r="B407" s="40"/>
      <c r="C407" s="272" t="s">
        <v>670</v>
      </c>
      <c r="D407" s="272" t="s">
        <v>213</v>
      </c>
      <c r="E407" s="273" t="s">
        <v>671</v>
      </c>
      <c r="F407" s="274" t="s">
        <v>672</v>
      </c>
      <c r="G407" s="275" t="s">
        <v>156</v>
      </c>
      <c r="H407" s="276">
        <v>1</v>
      </c>
      <c r="I407" s="277"/>
      <c r="J407" s="278">
        <f>ROUND(I407*H407,2)</f>
        <v>0</v>
      </c>
      <c r="K407" s="274" t="s">
        <v>1</v>
      </c>
      <c r="L407" s="279"/>
      <c r="M407" s="280" t="s">
        <v>1</v>
      </c>
      <c r="N407" s="281" t="s">
        <v>41</v>
      </c>
      <c r="O407" s="92"/>
      <c r="P407" s="224">
        <f>O407*H407</f>
        <v>0</v>
      </c>
      <c r="Q407" s="224">
        <v>0.00040000000000000002</v>
      </c>
      <c r="R407" s="224">
        <f>Q407*H407</f>
        <v>0.00040000000000000002</v>
      </c>
      <c r="S407" s="224">
        <v>0</v>
      </c>
      <c r="T407" s="22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6" t="s">
        <v>350</v>
      </c>
      <c r="AT407" s="226" t="s">
        <v>213</v>
      </c>
      <c r="AU407" s="226" t="s">
        <v>86</v>
      </c>
      <c r="AY407" s="18" t="s">
        <v>140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8" t="s">
        <v>84</v>
      </c>
      <c r="BK407" s="227">
        <f>ROUND(I407*H407,2)</f>
        <v>0</v>
      </c>
      <c r="BL407" s="18" t="s">
        <v>248</v>
      </c>
      <c r="BM407" s="226" t="s">
        <v>673</v>
      </c>
    </row>
    <row r="408" s="2" customFormat="1" ht="24.15" customHeight="1">
      <c r="A408" s="39"/>
      <c r="B408" s="40"/>
      <c r="C408" s="272" t="s">
        <v>674</v>
      </c>
      <c r="D408" s="272" t="s">
        <v>213</v>
      </c>
      <c r="E408" s="273" t="s">
        <v>675</v>
      </c>
      <c r="F408" s="274" t="s">
        <v>676</v>
      </c>
      <c r="G408" s="275" t="s">
        <v>156</v>
      </c>
      <c r="H408" s="276">
        <v>1</v>
      </c>
      <c r="I408" s="277"/>
      <c r="J408" s="278">
        <f>ROUND(I408*H408,2)</f>
        <v>0</v>
      </c>
      <c r="K408" s="274" t="s">
        <v>1</v>
      </c>
      <c r="L408" s="279"/>
      <c r="M408" s="280" t="s">
        <v>1</v>
      </c>
      <c r="N408" s="281" t="s">
        <v>41</v>
      </c>
      <c r="O408" s="92"/>
      <c r="P408" s="224">
        <f>O408*H408</f>
        <v>0</v>
      </c>
      <c r="Q408" s="224">
        <v>0.0011999999999999999</v>
      </c>
      <c r="R408" s="224">
        <f>Q408*H408</f>
        <v>0.0011999999999999999</v>
      </c>
      <c r="S408" s="224">
        <v>0</v>
      </c>
      <c r="T408" s="22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6" t="s">
        <v>350</v>
      </c>
      <c r="AT408" s="226" t="s">
        <v>213</v>
      </c>
      <c r="AU408" s="226" t="s">
        <v>86</v>
      </c>
      <c r="AY408" s="18" t="s">
        <v>140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8" t="s">
        <v>84</v>
      </c>
      <c r="BK408" s="227">
        <f>ROUND(I408*H408,2)</f>
        <v>0</v>
      </c>
      <c r="BL408" s="18" t="s">
        <v>248</v>
      </c>
      <c r="BM408" s="226" t="s">
        <v>677</v>
      </c>
    </row>
    <row r="409" s="2" customFormat="1" ht="16.5" customHeight="1">
      <c r="A409" s="39"/>
      <c r="B409" s="40"/>
      <c r="C409" s="215" t="s">
        <v>678</v>
      </c>
      <c r="D409" s="215" t="s">
        <v>142</v>
      </c>
      <c r="E409" s="216" t="s">
        <v>679</v>
      </c>
      <c r="F409" s="217" t="s">
        <v>680</v>
      </c>
      <c r="G409" s="218" t="s">
        <v>156</v>
      </c>
      <c r="H409" s="219">
        <v>1</v>
      </c>
      <c r="I409" s="220"/>
      <c r="J409" s="221">
        <f>ROUND(I409*H409,2)</f>
        <v>0</v>
      </c>
      <c r="K409" s="217" t="s">
        <v>225</v>
      </c>
      <c r="L409" s="45"/>
      <c r="M409" s="222" t="s">
        <v>1</v>
      </c>
      <c r="N409" s="223" t="s">
        <v>41</v>
      </c>
      <c r="O409" s="92"/>
      <c r="P409" s="224">
        <f>O409*H409</f>
        <v>0</v>
      </c>
      <c r="Q409" s="224">
        <v>0</v>
      </c>
      <c r="R409" s="224">
        <f>Q409*H409</f>
        <v>0</v>
      </c>
      <c r="S409" s="224">
        <v>0.0018</v>
      </c>
      <c r="T409" s="225">
        <f>S409*H409</f>
        <v>0.0018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6" t="s">
        <v>248</v>
      </c>
      <c r="AT409" s="226" t="s">
        <v>142</v>
      </c>
      <c r="AU409" s="226" t="s">
        <v>86</v>
      </c>
      <c r="AY409" s="18" t="s">
        <v>140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8" t="s">
        <v>84</v>
      </c>
      <c r="BK409" s="227">
        <f>ROUND(I409*H409,2)</f>
        <v>0</v>
      </c>
      <c r="BL409" s="18" t="s">
        <v>248</v>
      </c>
      <c r="BM409" s="226" t="s">
        <v>681</v>
      </c>
    </row>
    <row r="410" s="2" customFormat="1" ht="24.15" customHeight="1">
      <c r="A410" s="39"/>
      <c r="B410" s="40"/>
      <c r="C410" s="215" t="s">
        <v>682</v>
      </c>
      <c r="D410" s="215" t="s">
        <v>142</v>
      </c>
      <c r="E410" s="216" t="s">
        <v>683</v>
      </c>
      <c r="F410" s="217" t="s">
        <v>684</v>
      </c>
      <c r="G410" s="218" t="s">
        <v>156</v>
      </c>
      <c r="H410" s="219">
        <v>1</v>
      </c>
      <c r="I410" s="220"/>
      <c r="J410" s="221">
        <f>ROUND(I410*H410,2)</f>
        <v>0</v>
      </c>
      <c r="K410" s="217" t="s">
        <v>146</v>
      </c>
      <c r="L410" s="45"/>
      <c r="M410" s="222" t="s">
        <v>1</v>
      </c>
      <c r="N410" s="223" t="s">
        <v>41</v>
      </c>
      <c r="O410" s="92"/>
      <c r="P410" s="224">
        <f>O410*H410</f>
        <v>0</v>
      </c>
      <c r="Q410" s="224">
        <v>0</v>
      </c>
      <c r="R410" s="224">
        <f>Q410*H410</f>
        <v>0</v>
      </c>
      <c r="S410" s="224">
        <v>0.024</v>
      </c>
      <c r="T410" s="225">
        <f>S410*H410</f>
        <v>0.024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6" t="s">
        <v>248</v>
      </c>
      <c r="AT410" s="226" t="s">
        <v>142</v>
      </c>
      <c r="AU410" s="226" t="s">
        <v>86</v>
      </c>
      <c r="AY410" s="18" t="s">
        <v>140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8" t="s">
        <v>84</v>
      </c>
      <c r="BK410" s="227">
        <f>ROUND(I410*H410,2)</f>
        <v>0</v>
      </c>
      <c r="BL410" s="18" t="s">
        <v>248</v>
      </c>
      <c r="BM410" s="226" t="s">
        <v>685</v>
      </c>
    </row>
    <row r="411" s="2" customFormat="1" ht="24.15" customHeight="1">
      <c r="A411" s="39"/>
      <c r="B411" s="40"/>
      <c r="C411" s="215" t="s">
        <v>686</v>
      </c>
      <c r="D411" s="215" t="s">
        <v>142</v>
      </c>
      <c r="E411" s="216" t="s">
        <v>687</v>
      </c>
      <c r="F411" s="217" t="s">
        <v>688</v>
      </c>
      <c r="G411" s="218" t="s">
        <v>156</v>
      </c>
      <c r="H411" s="219">
        <v>1</v>
      </c>
      <c r="I411" s="220"/>
      <c r="J411" s="221">
        <f>ROUND(I411*H411,2)</f>
        <v>0</v>
      </c>
      <c r="K411" s="217" t="s">
        <v>146</v>
      </c>
      <c r="L411" s="45"/>
      <c r="M411" s="222" t="s">
        <v>1</v>
      </c>
      <c r="N411" s="223" t="s">
        <v>41</v>
      </c>
      <c r="O411" s="92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6" t="s">
        <v>248</v>
      </c>
      <c r="AT411" s="226" t="s">
        <v>142</v>
      </c>
      <c r="AU411" s="226" t="s">
        <v>86</v>
      </c>
      <c r="AY411" s="18" t="s">
        <v>140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8" t="s">
        <v>84</v>
      </c>
      <c r="BK411" s="227">
        <f>ROUND(I411*H411,2)</f>
        <v>0</v>
      </c>
      <c r="BL411" s="18" t="s">
        <v>248</v>
      </c>
      <c r="BM411" s="226" t="s">
        <v>689</v>
      </c>
    </row>
    <row r="412" s="2" customFormat="1" ht="24.15" customHeight="1">
      <c r="A412" s="39"/>
      <c r="B412" s="40"/>
      <c r="C412" s="272" t="s">
        <v>690</v>
      </c>
      <c r="D412" s="272" t="s">
        <v>213</v>
      </c>
      <c r="E412" s="273" t="s">
        <v>691</v>
      </c>
      <c r="F412" s="274" t="s">
        <v>692</v>
      </c>
      <c r="G412" s="275" t="s">
        <v>156</v>
      </c>
      <c r="H412" s="276">
        <v>1</v>
      </c>
      <c r="I412" s="277"/>
      <c r="J412" s="278">
        <f>ROUND(I412*H412,2)</f>
        <v>0</v>
      </c>
      <c r="K412" s="274" t="s">
        <v>225</v>
      </c>
      <c r="L412" s="279"/>
      <c r="M412" s="280" t="s">
        <v>1</v>
      </c>
      <c r="N412" s="281" t="s">
        <v>41</v>
      </c>
      <c r="O412" s="92"/>
      <c r="P412" s="224">
        <f>O412*H412</f>
        <v>0</v>
      </c>
      <c r="Q412" s="224">
        <v>0.00123</v>
      </c>
      <c r="R412" s="224">
        <f>Q412*H412</f>
        <v>0.00123</v>
      </c>
      <c r="S412" s="224">
        <v>0</v>
      </c>
      <c r="T412" s="22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6" t="s">
        <v>350</v>
      </c>
      <c r="AT412" s="226" t="s">
        <v>213</v>
      </c>
      <c r="AU412" s="226" t="s">
        <v>86</v>
      </c>
      <c r="AY412" s="18" t="s">
        <v>140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8" t="s">
        <v>84</v>
      </c>
      <c r="BK412" s="227">
        <f>ROUND(I412*H412,2)</f>
        <v>0</v>
      </c>
      <c r="BL412" s="18" t="s">
        <v>248</v>
      </c>
      <c r="BM412" s="226" t="s">
        <v>693</v>
      </c>
    </row>
    <row r="413" s="2" customFormat="1" ht="24.15" customHeight="1">
      <c r="A413" s="39"/>
      <c r="B413" s="40"/>
      <c r="C413" s="215" t="s">
        <v>694</v>
      </c>
      <c r="D413" s="215" t="s">
        <v>142</v>
      </c>
      <c r="E413" s="216" t="s">
        <v>695</v>
      </c>
      <c r="F413" s="217" t="s">
        <v>696</v>
      </c>
      <c r="G413" s="218" t="s">
        <v>156</v>
      </c>
      <c r="H413" s="219">
        <v>1</v>
      </c>
      <c r="I413" s="220"/>
      <c r="J413" s="221">
        <f>ROUND(I413*H413,2)</f>
        <v>0</v>
      </c>
      <c r="K413" s="217" t="s">
        <v>146</v>
      </c>
      <c r="L413" s="45"/>
      <c r="M413" s="222" t="s">
        <v>1</v>
      </c>
      <c r="N413" s="223" t="s">
        <v>41</v>
      </c>
      <c r="O413" s="92"/>
      <c r="P413" s="224">
        <f>O413*H413</f>
        <v>0</v>
      </c>
      <c r="Q413" s="224">
        <v>0</v>
      </c>
      <c r="R413" s="224">
        <f>Q413*H413</f>
        <v>0</v>
      </c>
      <c r="S413" s="224">
        <v>0.1104</v>
      </c>
      <c r="T413" s="225">
        <f>S413*H413</f>
        <v>0.1104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6" t="s">
        <v>248</v>
      </c>
      <c r="AT413" s="226" t="s">
        <v>142</v>
      </c>
      <c r="AU413" s="226" t="s">
        <v>86</v>
      </c>
      <c r="AY413" s="18" t="s">
        <v>140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8" t="s">
        <v>84</v>
      </c>
      <c r="BK413" s="227">
        <f>ROUND(I413*H413,2)</f>
        <v>0</v>
      </c>
      <c r="BL413" s="18" t="s">
        <v>248</v>
      </c>
      <c r="BM413" s="226" t="s">
        <v>697</v>
      </c>
    </row>
    <row r="414" s="2" customFormat="1" ht="24.15" customHeight="1">
      <c r="A414" s="39"/>
      <c r="B414" s="40"/>
      <c r="C414" s="215" t="s">
        <v>698</v>
      </c>
      <c r="D414" s="215" t="s">
        <v>142</v>
      </c>
      <c r="E414" s="216" t="s">
        <v>699</v>
      </c>
      <c r="F414" s="217" t="s">
        <v>700</v>
      </c>
      <c r="G414" s="218" t="s">
        <v>210</v>
      </c>
      <c r="H414" s="219">
        <v>0.019</v>
      </c>
      <c r="I414" s="220"/>
      <c r="J414" s="221">
        <f>ROUND(I414*H414,2)</f>
        <v>0</v>
      </c>
      <c r="K414" s="217" t="s">
        <v>146</v>
      </c>
      <c r="L414" s="45"/>
      <c r="M414" s="222" t="s">
        <v>1</v>
      </c>
      <c r="N414" s="223" t="s">
        <v>41</v>
      </c>
      <c r="O414" s="92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6" t="s">
        <v>248</v>
      </c>
      <c r="AT414" s="226" t="s">
        <v>142</v>
      </c>
      <c r="AU414" s="226" t="s">
        <v>86</v>
      </c>
      <c r="AY414" s="18" t="s">
        <v>140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8" t="s">
        <v>84</v>
      </c>
      <c r="BK414" s="227">
        <f>ROUND(I414*H414,2)</f>
        <v>0</v>
      </c>
      <c r="BL414" s="18" t="s">
        <v>248</v>
      </c>
      <c r="BM414" s="226" t="s">
        <v>701</v>
      </c>
    </row>
    <row r="415" s="12" customFormat="1" ht="22.8" customHeight="1">
      <c r="A415" s="12"/>
      <c r="B415" s="199"/>
      <c r="C415" s="200"/>
      <c r="D415" s="201" t="s">
        <v>75</v>
      </c>
      <c r="E415" s="213" t="s">
        <v>702</v>
      </c>
      <c r="F415" s="213" t="s">
        <v>703</v>
      </c>
      <c r="G415" s="200"/>
      <c r="H415" s="200"/>
      <c r="I415" s="203"/>
      <c r="J415" s="214">
        <f>BK415</f>
        <v>0</v>
      </c>
      <c r="K415" s="200"/>
      <c r="L415" s="205"/>
      <c r="M415" s="206"/>
      <c r="N415" s="207"/>
      <c r="O415" s="207"/>
      <c r="P415" s="208">
        <f>SUM(P416:P437)</f>
        <v>0</v>
      </c>
      <c r="Q415" s="207"/>
      <c r="R415" s="208">
        <f>SUM(R416:R437)</f>
        <v>0.058939999999999999</v>
      </c>
      <c r="S415" s="207"/>
      <c r="T415" s="209">
        <f>SUM(T416:T437)</f>
        <v>0.31431999999999999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0" t="s">
        <v>86</v>
      </c>
      <c r="AT415" s="211" t="s">
        <v>75</v>
      </c>
      <c r="AU415" s="211" t="s">
        <v>84</v>
      </c>
      <c r="AY415" s="210" t="s">
        <v>140</v>
      </c>
      <c r="BK415" s="212">
        <f>SUM(BK416:BK437)</f>
        <v>0</v>
      </c>
    </row>
    <row r="416" s="2" customFormat="1" ht="21.75" customHeight="1">
      <c r="A416" s="39"/>
      <c r="B416" s="40"/>
      <c r="C416" s="215" t="s">
        <v>704</v>
      </c>
      <c r="D416" s="215" t="s">
        <v>142</v>
      </c>
      <c r="E416" s="216" t="s">
        <v>705</v>
      </c>
      <c r="F416" s="217" t="s">
        <v>706</v>
      </c>
      <c r="G416" s="218" t="s">
        <v>156</v>
      </c>
      <c r="H416" s="219">
        <v>1</v>
      </c>
      <c r="I416" s="220"/>
      <c r="J416" s="221">
        <f>ROUND(I416*H416,2)</f>
        <v>0</v>
      </c>
      <c r="K416" s="217" t="s">
        <v>146</v>
      </c>
      <c r="L416" s="45"/>
      <c r="M416" s="222" t="s">
        <v>1</v>
      </c>
      <c r="N416" s="223" t="s">
        <v>41</v>
      </c>
      <c r="O416" s="92"/>
      <c r="P416" s="224">
        <f>O416*H416</f>
        <v>0</v>
      </c>
      <c r="Q416" s="224">
        <v>0.04684</v>
      </c>
      <c r="R416" s="224">
        <f>Q416*H416</f>
        <v>0.04684</v>
      </c>
      <c r="S416" s="224">
        <v>0</v>
      </c>
      <c r="T416" s="22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6" t="s">
        <v>147</v>
      </c>
      <c r="AT416" s="226" t="s">
        <v>142</v>
      </c>
      <c r="AU416" s="226" t="s">
        <v>86</v>
      </c>
      <c r="AY416" s="18" t="s">
        <v>140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8" t="s">
        <v>84</v>
      </c>
      <c r="BK416" s="227">
        <f>ROUND(I416*H416,2)</f>
        <v>0</v>
      </c>
      <c r="BL416" s="18" t="s">
        <v>147</v>
      </c>
      <c r="BM416" s="226" t="s">
        <v>707</v>
      </c>
    </row>
    <row r="417" s="2" customFormat="1" ht="24.15" customHeight="1">
      <c r="A417" s="39"/>
      <c r="B417" s="40"/>
      <c r="C417" s="215" t="s">
        <v>708</v>
      </c>
      <c r="D417" s="215" t="s">
        <v>142</v>
      </c>
      <c r="E417" s="216" t="s">
        <v>709</v>
      </c>
      <c r="F417" s="217" t="s">
        <v>710</v>
      </c>
      <c r="G417" s="218" t="s">
        <v>160</v>
      </c>
      <c r="H417" s="219">
        <v>14.02</v>
      </c>
      <c r="I417" s="220"/>
      <c r="J417" s="221">
        <f>ROUND(I417*H417,2)</f>
        <v>0</v>
      </c>
      <c r="K417" s="217" t="s">
        <v>146</v>
      </c>
      <c r="L417" s="45"/>
      <c r="M417" s="222" t="s">
        <v>1</v>
      </c>
      <c r="N417" s="223" t="s">
        <v>41</v>
      </c>
      <c r="O417" s="92"/>
      <c r="P417" s="224">
        <f>O417*H417</f>
        <v>0</v>
      </c>
      <c r="Q417" s="224">
        <v>0</v>
      </c>
      <c r="R417" s="224">
        <f>Q417*H417</f>
        <v>0</v>
      </c>
      <c r="S417" s="224">
        <v>0.016</v>
      </c>
      <c r="T417" s="225">
        <f>S417*H417</f>
        <v>0.22431999999999999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6" t="s">
        <v>248</v>
      </c>
      <c r="AT417" s="226" t="s">
        <v>142</v>
      </c>
      <c r="AU417" s="226" t="s">
        <v>86</v>
      </c>
      <c r="AY417" s="18" t="s">
        <v>140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8" t="s">
        <v>84</v>
      </c>
      <c r="BK417" s="227">
        <f>ROUND(I417*H417,2)</f>
        <v>0</v>
      </c>
      <c r="BL417" s="18" t="s">
        <v>248</v>
      </c>
      <c r="BM417" s="226" t="s">
        <v>711</v>
      </c>
    </row>
    <row r="418" s="13" customFormat="1">
      <c r="A418" s="13"/>
      <c r="B418" s="228"/>
      <c r="C418" s="229"/>
      <c r="D418" s="230" t="s">
        <v>149</v>
      </c>
      <c r="E418" s="231" t="s">
        <v>1</v>
      </c>
      <c r="F418" s="232" t="s">
        <v>235</v>
      </c>
      <c r="G418" s="229"/>
      <c r="H418" s="231" t="s">
        <v>1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8" t="s">
        <v>149</v>
      </c>
      <c r="AU418" s="238" t="s">
        <v>86</v>
      </c>
      <c r="AV418" s="13" t="s">
        <v>84</v>
      </c>
      <c r="AW418" s="13" t="s">
        <v>33</v>
      </c>
      <c r="AX418" s="13" t="s">
        <v>76</v>
      </c>
      <c r="AY418" s="238" t="s">
        <v>140</v>
      </c>
    </row>
    <row r="419" s="14" customFormat="1">
      <c r="A419" s="14"/>
      <c r="B419" s="239"/>
      <c r="C419" s="240"/>
      <c r="D419" s="230" t="s">
        <v>149</v>
      </c>
      <c r="E419" s="241" t="s">
        <v>1</v>
      </c>
      <c r="F419" s="242" t="s">
        <v>712</v>
      </c>
      <c r="G419" s="240"/>
      <c r="H419" s="243">
        <v>2.5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9" t="s">
        <v>149</v>
      </c>
      <c r="AU419" s="249" t="s">
        <v>86</v>
      </c>
      <c r="AV419" s="14" t="s">
        <v>86</v>
      </c>
      <c r="AW419" s="14" t="s">
        <v>33</v>
      </c>
      <c r="AX419" s="14" t="s">
        <v>76</v>
      </c>
      <c r="AY419" s="249" t="s">
        <v>140</v>
      </c>
    </row>
    <row r="420" s="13" customFormat="1">
      <c r="A420" s="13"/>
      <c r="B420" s="228"/>
      <c r="C420" s="229"/>
      <c r="D420" s="230" t="s">
        <v>149</v>
      </c>
      <c r="E420" s="231" t="s">
        <v>1</v>
      </c>
      <c r="F420" s="232" t="s">
        <v>300</v>
      </c>
      <c r="G420" s="229"/>
      <c r="H420" s="231" t="s">
        <v>1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149</v>
      </c>
      <c r="AU420" s="238" t="s">
        <v>86</v>
      </c>
      <c r="AV420" s="13" t="s">
        <v>84</v>
      </c>
      <c r="AW420" s="13" t="s">
        <v>33</v>
      </c>
      <c r="AX420" s="13" t="s">
        <v>76</v>
      </c>
      <c r="AY420" s="238" t="s">
        <v>140</v>
      </c>
    </row>
    <row r="421" s="14" customFormat="1">
      <c r="A421" s="14"/>
      <c r="B421" s="239"/>
      <c r="C421" s="240"/>
      <c r="D421" s="230" t="s">
        <v>149</v>
      </c>
      <c r="E421" s="241" t="s">
        <v>1</v>
      </c>
      <c r="F421" s="242" t="s">
        <v>713</v>
      </c>
      <c r="G421" s="240"/>
      <c r="H421" s="243">
        <v>1.94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9" t="s">
        <v>149</v>
      </c>
      <c r="AU421" s="249" t="s">
        <v>86</v>
      </c>
      <c r="AV421" s="14" t="s">
        <v>86</v>
      </c>
      <c r="AW421" s="14" t="s">
        <v>33</v>
      </c>
      <c r="AX421" s="14" t="s">
        <v>76</v>
      </c>
      <c r="AY421" s="249" t="s">
        <v>140</v>
      </c>
    </row>
    <row r="422" s="14" customFormat="1">
      <c r="A422" s="14"/>
      <c r="B422" s="239"/>
      <c r="C422" s="240"/>
      <c r="D422" s="230" t="s">
        <v>149</v>
      </c>
      <c r="E422" s="241" t="s">
        <v>1</v>
      </c>
      <c r="F422" s="242" t="s">
        <v>714</v>
      </c>
      <c r="G422" s="240"/>
      <c r="H422" s="243">
        <v>4.7800000000000002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9" t="s">
        <v>149</v>
      </c>
      <c r="AU422" s="249" t="s">
        <v>86</v>
      </c>
      <c r="AV422" s="14" t="s">
        <v>86</v>
      </c>
      <c r="AW422" s="14" t="s">
        <v>33</v>
      </c>
      <c r="AX422" s="14" t="s">
        <v>76</v>
      </c>
      <c r="AY422" s="249" t="s">
        <v>140</v>
      </c>
    </row>
    <row r="423" s="14" customFormat="1">
      <c r="A423" s="14"/>
      <c r="B423" s="239"/>
      <c r="C423" s="240"/>
      <c r="D423" s="230" t="s">
        <v>149</v>
      </c>
      <c r="E423" s="241" t="s">
        <v>1</v>
      </c>
      <c r="F423" s="242" t="s">
        <v>715</v>
      </c>
      <c r="G423" s="240"/>
      <c r="H423" s="243">
        <v>4.7999999999999998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9" t="s">
        <v>149</v>
      </c>
      <c r="AU423" s="249" t="s">
        <v>86</v>
      </c>
      <c r="AV423" s="14" t="s">
        <v>86</v>
      </c>
      <c r="AW423" s="14" t="s">
        <v>33</v>
      </c>
      <c r="AX423" s="14" t="s">
        <v>76</v>
      </c>
      <c r="AY423" s="249" t="s">
        <v>140</v>
      </c>
    </row>
    <row r="424" s="15" customFormat="1">
      <c r="A424" s="15"/>
      <c r="B424" s="250"/>
      <c r="C424" s="251"/>
      <c r="D424" s="230" t="s">
        <v>149</v>
      </c>
      <c r="E424" s="252" t="s">
        <v>1</v>
      </c>
      <c r="F424" s="253" t="s">
        <v>175</v>
      </c>
      <c r="G424" s="251"/>
      <c r="H424" s="254">
        <v>14.02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0" t="s">
        <v>149</v>
      </c>
      <c r="AU424" s="260" t="s">
        <v>86</v>
      </c>
      <c r="AV424" s="15" t="s">
        <v>147</v>
      </c>
      <c r="AW424" s="15" t="s">
        <v>33</v>
      </c>
      <c r="AX424" s="15" t="s">
        <v>84</v>
      </c>
      <c r="AY424" s="260" t="s">
        <v>140</v>
      </c>
    </row>
    <row r="425" s="2" customFormat="1" ht="24.15" customHeight="1">
      <c r="A425" s="39"/>
      <c r="B425" s="40"/>
      <c r="C425" s="215" t="s">
        <v>716</v>
      </c>
      <c r="D425" s="215" t="s">
        <v>142</v>
      </c>
      <c r="E425" s="216" t="s">
        <v>717</v>
      </c>
      <c r="F425" s="217" t="s">
        <v>718</v>
      </c>
      <c r="G425" s="218" t="s">
        <v>719</v>
      </c>
      <c r="H425" s="219">
        <v>90</v>
      </c>
      <c r="I425" s="220"/>
      <c r="J425" s="221">
        <f>ROUND(I425*H425,2)</f>
        <v>0</v>
      </c>
      <c r="K425" s="217" t="s">
        <v>146</v>
      </c>
      <c r="L425" s="45"/>
      <c r="M425" s="222" t="s">
        <v>1</v>
      </c>
      <c r="N425" s="223" t="s">
        <v>41</v>
      </c>
      <c r="O425" s="92"/>
      <c r="P425" s="224">
        <f>O425*H425</f>
        <v>0</v>
      </c>
      <c r="Q425" s="224">
        <v>0</v>
      </c>
      <c r="R425" s="224">
        <f>Q425*H425</f>
        <v>0</v>
      </c>
      <c r="S425" s="224">
        <v>0.001</v>
      </c>
      <c r="T425" s="225">
        <f>S425*H425</f>
        <v>0.089999999999999997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6" t="s">
        <v>248</v>
      </c>
      <c r="AT425" s="226" t="s">
        <v>142</v>
      </c>
      <c r="AU425" s="226" t="s">
        <v>86</v>
      </c>
      <c r="AY425" s="18" t="s">
        <v>140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8" t="s">
        <v>84</v>
      </c>
      <c r="BK425" s="227">
        <f>ROUND(I425*H425,2)</f>
        <v>0</v>
      </c>
      <c r="BL425" s="18" t="s">
        <v>248</v>
      </c>
      <c r="BM425" s="226" t="s">
        <v>720</v>
      </c>
    </row>
    <row r="426" s="13" customFormat="1">
      <c r="A426" s="13"/>
      <c r="B426" s="228"/>
      <c r="C426" s="229"/>
      <c r="D426" s="230" t="s">
        <v>149</v>
      </c>
      <c r="E426" s="231" t="s">
        <v>1</v>
      </c>
      <c r="F426" s="232" t="s">
        <v>721</v>
      </c>
      <c r="G426" s="229"/>
      <c r="H426" s="231" t="s">
        <v>1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8" t="s">
        <v>149</v>
      </c>
      <c r="AU426" s="238" t="s">
        <v>86</v>
      </c>
      <c r="AV426" s="13" t="s">
        <v>84</v>
      </c>
      <c r="AW426" s="13" t="s">
        <v>33</v>
      </c>
      <c r="AX426" s="13" t="s">
        <v>76</v>
      </c>
      <c r="AY426" s="238" t="s">
        <v>140</v>
      </c>
    </row>
    <row r="427" s="14" customFormat="1">
      <c r="A427" s="14"/>
      <c r="B427" s="239"/>
      <c r="C427" s="240"/>
      <c r="D427" s="230" t="s">
        <v>149</v>
      </c>
      <c r="E427" s="241" t="s">
        <v>1</v>
      </c>
      <c r="F427" s="242" t="s">
        <v>207</v>
      </c>
      <c r="G427" s="240"/>
      <c r="H427" s="243">
        <v>10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9" t="s">
        <v>149</v>
      </c>
      <c r="AU427" s="249" t="s">
        <v>86</v>
      </c>
      <c r="AV427" s="14" t="s">
        <v>86</v>
      </c>
      <c r="AW427" s="14" t="s">
        <v>33</v>
      </c>
      <c r="AX427" s="14" t="s">
        <v>76</v>
      </c>
      <c r="AY427" s="249" t="s">
        <v>140</v>
      </c>
    </row>
    <row r="428" s="13" customFormat="1">
      <c r="A428" s="13"/>
      <c r="B428" s="228"/>
      <c r="C428" s="229"/>
      <c r="D428" s="230" t="s">
        <v>149</v>
      </c>
      <c r="E428" s="231" t="s">
        <v>1</v>
      </c>
      <c r="F428" s="232" t="s">
        <v>722</v>
      </c>
      <c r="G428" s="229"/>
      <c r="H428" s="231" t="s">
        <v>1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8" t="s">
        <v>149</v>
      </c>
      <c r="AU428" s="238" t="s">
        <v>86</v>
      </c>
      <c r="AV428" s="13" t="s">
        <v>84</v>
      </c>
      <c r="AW428" s="13" t="s">
        <v>33</v>
      </c>
      <c r="AX428" s="13" t="s">
        <v>76</v>
      </c>
      <c r="AY428" s="238" t="s">
        <v>140</v>
      </c>
    </row>
    <row r="429" s="14" customFormat="1">
      <c r="A429" s="14"/>
      <c r="B429" s="239"/>
      <c r="C429" s="240"/>
      <c r="D429" s="230" t="s">
        <v>149</v>
      </c>
      <c r="E429" s="241" t="s">
        <v>1</v>
      </c>
      <c r="F429" s="242" t="s">
        <v>580</v>
      </c>
      <c r="G429" s="240"/>
      <c r="H429" s="243">
        <v>80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9" t="s">
        <v>149</v>
      </c>
      <c r="AU429" s="249" t="s">
        <v>86</v>
      </c>
      <c r="AV429" s="14" t="s">
        <v>86</v>
      </c>
      <c r="AW429" s="14" t="s">
        <v>33</v>
      </c>
      <c r="AX429" s="14" t="s">
        <v>76</v>
      </c>
      <c r="AY429" s="249" t="s">
        <v>140</v>
      </c>
    </row>
    <row r="430" s="15" customFormat="1">
      <c r="A430" s="15"/>
      <c r="B430" s="250"/>
      <c r="C430" s="251"/>
      <c r="D430" s="230" t="s">
        <v>149</v>
      </c>
      <c r="E430" s="252" t="s">
        <v>1</v>
      </c>
      <c r="F430" s="253" t="s">
        <v>175</v>
      </c>
      <c r="G430" s="251"/>
      <c r="H430" s="254">
        <v>90</v>
      </c>
      <c r="I430" s="255"/>
      <c r="J430" s="251"/>
      <c r="K430" s="251"/>
      <c r="L430" s="256"/>
      <c r="M430" s="257"/>
      <c r="N430" s="258"/>
      <c r="O430" s="258"/>
      <c r="P430" s="258"/>
      <c r="Q430" s="258"/>
      <c r="R430" s="258"/>
      <c r="S430" s="258"/>
      <c r="T430" s="25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0" t="s">
        <v>149</v>
      </c>
      <c r="AU430" s="260" t="s">
        <v>86</v>
      </c>
      <c r="AV430" s="15" t="s">
        <v>147</v>
      </c>
      <c r="AW430" s="15" t="s">
        <v>33</v>
      </c>
      <c r="AX430" s="15" t="s">
        <v>84</v>
      </c>
      <c r="AY430" s="260" t="s">
        <v>140</v>
      </c>
    </row>
    <row r="431" s="2" customFormat="1" ht="33" customHeight="1">
      <c r="A431" s="39"/>
      <c r="B431" s="40"/>
      <c r="C431" s="215" t="s">
        <v>723</v>
      </c>
      <c r="D431" s="215" t="s">
        <v>142</v>
      </c>
      <c r="E431" s="216" t="s">
        <v>724</v>
      </c>
      <c r="F431" s="217" t="s">
        <v>725</v>
      </c>
      <c r="G431" s="218" t="s">
        <v>156</v>
      </c>
      <c r="H431" s="219">
        <v>1</v>
      </c>
      <c r="I431" s="220"/>
      <c r="J431" s="221">
        <f>ROUND(I431*H431,2)</f>
        <v>0</v>
      </c>
      <c r="K431" s="217" t="s">
        <v>1</v>
      </c>
      <c r="L431" s="45"/>
      <c r="M431" s="222" t="s">
        <v>1</v>
      </c>
      <c r="N431" s="223" t="s">
        <v>41</v>
      </c>
      <c r="O431" s="92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6" t="s">
        <v>248</v>
      </c>
      <c r="AT431" s="226" t="s">
        <v>142</v>
      </c>
      <c r="AU431" s="226" t="s">
        <v>86</v>
      </c>
      <c r="AY431" s="18" t="s">
        <v>140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8" t="s">
        <v>84</v>
      </c>
      <c r="BK431" s="227">
        <f>ROUND(I431*H431,2)</f>
        <v>0</v>
      </c>
      <c r="BL431" s="18" t="s">
        <v>248</v>
      </c>
      <c r="BM431" s="226" t="s">
        <v>726</v>
      </c>
    </row>
    <row r="432" s="2" customFormat="1" ht="24.15" customHeight="1">
      <c r="A432" s="39"/>
      <c r="B432" s="40"/>
      <c r="C432" s="215" t="s">
        <v>727</v>
      </c>
      <c r="D432" s="215" t="s">
        <v>142</v>
      </c>
      <c r="E432" s="216" t="s">
        <v>728</v>
      </c>
      <c r="F432" s="217" t="s">
        <v>729</v>
      </c>
      <c r="G432" s="218" t="s">
        <v>156</v>
      </c>
      <c r="H432" s="219">
        <v>1</v>
      </c>
      <c r="I432" s="220"/>
      <c r="J432" s="221">
        <f>ROUND(I432*H432,2)</f>
        <v>0</v>
      </c>
      <c r="K432" s="217" t="s">
        <v>1</v>
      </c>
      <c r="L432" s="45"/>
      <c r="M432" s="222" t="s">
        <v>1</v>
      </c>
      <c r="N432" s="223" t="s">
        <v>41</v>
      </c>
      <c r="O432" s="92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6" t="s">
        <v>248</v>
      </c>
      <c r="AT432" s="226" t="s">
        <v>142</v>
      </c>
      <c r="AU432" s="226" t="s">
        <v>86</v>
      </c>
      <c r="AY432" s="18" t="s">
        <v>140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8" t="s">
        <v>84</v>
      </c>
      <c r="BK432" s="227">
        <f>ROUND(I432*H432,2)</f>
        <v>0</v>
      </c>
      <c r="BL432" s="18" t="s">
        <v>248</v>
      </c>
      <c r="BM432" s="226" t="s">
        <v>730</v>
      </c>
    </row>
    <row r="433" s="2" customFormat="1" ht="33" customHeight="1">
      <c r="A433" s="39"/>
      <c r="B433" s="40"/>
      <c r="C433" s="215" t="s">
        <v>731</v>
      </c>
      <c r="D433" s="215" t="s">
        <v>142</v>
      </c>
      <c r="E433" s="216" t="s">
        <v>732</v>
      </c>
      <c r="F433" s="217" t="s">
        <v>733</v>
      </c>
      <c r="G433" s="218" t="s">
        <v>156</v>
      </c>
      <c r="H433" s="219">
        <v>1</v>
      </c>
      <c r="I433" s="220"/>
      <c r="J433" s="221">
        <f>ROUND(I433*H433,2)</f>
        <v>0</v>
      </c>
      <c r="K433" s="217" t="s">
        <v>1</v>
      </c>
      <c r="L433" s="45"/>
      <c r="M433" s="222" t="s">
        <v>1</v>
      </c>
      <c r="N433" s="223" t="s">
        <v>41</v>
      </c>
      <c r="O433" s="92"/>
      <c r="P433" s="224">
        <f>O433*H433</f>
        <v>0</v>
      </c>
      <c r="Q433" s="224">
        <v>0</v>
      </c>
      <c r="R433" s="224">
        <f>Q433*H433</f>
        <v>0</v>
      </c>
      <c r="S433" s="224">
        <v>0</v>
      </c>
      <c r="T433" s="22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6" t="s">
        <v>248</v>
      </c>
      <c r="AT433" s="226" t="s">
        <v>142</v>
      </c>
      <c r="AU433" s="226" t="s">
        <v>86</v>
      </c>
      <c r="AY433" s="18" t="s">
        <v>140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8" t="s">
        <v>84</v>
      </c>
      <c r="BK433" s="227">
        <f>ROUND(I433*H433,2)</f>
        <v>0</v>
      </c>
      <c r="BL433" s="18" t="s">
        <v>248</v>
      </c>
      <c r="BM433" s="226" t="s">
        <v>734</v>
      </c>
    </row>
    <row r="434" s="2" customFormat="1" ht="24.15" customHeight="1">
      <c r="A434" s="39"/>
      <c r="B434" s="40"/>
      <c r="C434" s="215" t="s">
        <v>735</v>
      </c>
      <c r="D434" s="215" t="s">
        <v>142</v>
      </c>
      <c r="E434" s="216" t="s">
        <v>736</v>
      </c>
      <c r="F434" s="217" t="s">
        <v>737</v>
      </c>
      <c r="G434" s="218" t="s">
        <v>156</v>
      </c>
      <c r="H434" s="219">
        <v>1</v>
      </c>
      <c r="I434" s="220"/>
      <c r="J434" s="221">
        <f>ROUND(I434*H434,2)</f>
        <v>0</v>
      </c>
      <c r="K434" s="217" t="s">
        <v>1</v>
      </c>
      <c r="L434" s="45"/>
      <c r="M434" s="222" t="s">
        <v>1</v>
      </c>
      <c r="N434" s="223" t="s">
        <v>41</v>
      </c>
      <c r="O434" s="92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6" t="s">
        <v>248</v>
      </c>
      <c r="AT434" s="226" t="s">
        <v>142</v>
      </c>
      <c r="AU434" s="226" t="s">
        <v>86</v>
      </c>
      <c r="AY434" s="18" t="s">
        <v>140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8" t="s">
        <v>84</v>
      </c>
      <c r="BK434" s="227">
        <f>ROUND(I434*H434,2)</f>
        <v>0</v>
      </c>
      <c r="BL434" s="18" t="s">
        <v>248</v>
      </c>
      <c r="BM434" s="226" t="s">
        <v>738</v>
      </c>
    </row>
    <row r="435" s="2" customFormat="1" ht="24.15" customHeight="1">
      <c r="A435" s="39"/>
      <c r="B435" s="40"/>
      <c r="C435" s="215" t="s">
        <v>739</v>
      </c>
      <c r="D435" s="215" t="s">
        <v>142</v>
      </c>
      <c r="E435" s="216" t="s">
        <v>740</v>
      </c>
      <c r="F435" s="217" t="s">
        <v>741</v>
      </c>
      <c r="G435" s="218" t="s">
        <v>156</v>
      </c>
      <c r="H435" s="219">
        <v>1</v>
      </c>
      <c r="I435" s="220"/>
      <c r="J435" s="221">
        <f>ROUND(I435*H435,2)</f>
        <v>0</v>
      </c>
      <c r="K435" s="217" t="s">
        <v>1</v>
      </c>
      <c r="L435" s="45"/>
      <c r="M435" s="222" t="s">
        <v>1</v>
      </c>
      <c r="N435" s="223" t="s">
        <v>41</v>
      </c>
      <c r="O435" s="92"/>
      <c r="P435" s="224">
        <f>O435*H435</f>
        <v>0</v>
      </c>
      <c r="Q435" s="224">
        <v>0</v>
      </c>
      <c r="R435" s="224">
        <f>Q435*H435</f>
        <v>0</v>
      </c>
      <c r="S435" s="224">
        <v>0</v>
      </c>
      <c r="T435" s="22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6" t="s">
        <v>248</v>
      </c>
      <c r="AT435" s="226" t="s">
        <v>142</v>
      </c>
      <c r="AU435" s="226" t="s">
        <v>86</v>
      </c>
      <c r="AY435" s="18" t="s">
        <v>140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8" t="s">
        <v>84</v>
      </c>
      <c r="BK435" s="227">
        <f>ROUND(I435*H435,2)</f>
        <v>0</v>
      </c>
      <c r="BL435" s="18" t="s">
        <v>248</v>
      </c>
      <c r="BM435" s="226" t="s">
        <v>742</v>
      </c>
    </row>
    <row r="436" s="2" customFormat="1" ht="24.15" customHeight="1">
      <c r="A436" s="39"/>
      <c r="B436" s="40"/>
      <c r="C436" s="272" t="s">
        <v>743</v>
      </c>
      <c r="D436" s="272" t="s">
        <v>213</v>
      </c>
      <c r="E436" s="273" t="s">
        <v>744</v>
      </c>
      <c r="F436" s="274" t="s">
        <v>745</v>
      </c>
      <c r="G436" s="275" t="s">
        <v>156</v>
      </c>
      <c r="H436" s="276">
        <v>1</v>
      </c>
      <c r="I436" s="277"/>
      <c r="J436" s="278">
        <f>ROUND(I436*H436,2)</f>
        <v>0</v>
      </c>
      <c r="K436" s="274" t="s">
        <v>1</v>
      </c>
      <c r="L436" s="279"/>
      <c r="M436" s="280" t="s">
        <v>1</v>
      </c>
      <c r="N436" s="281" t="s">
        <v>41</v>
      </c>
      <c r="O436" s="92"/>
      <c r="P436" s="224">
        <f>O436*H436</f>
        <v>0</v>
      </c>
      <c r="Q436" s="224">
        <v>0.0121</v>
      </c>
      <c r="R436" s="224">
        <f>Q436*H436</f>
        <v>0.0121</v>
      </c>
      <c r="S436" s="224">
        <v>0</v>
      </c>
      <c r="T436" s="22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6" t="s">
        <v>350</v>
      </c>
      <c r="AT436" s="226" t="s">
        <v>213</v>
      </c>
      <c r="AU436" s="226" t="s">
        <v>86</v>
      </c>
      <c r="AY436" s="18" t="s">
        <v>140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8" t="s">
        <v>84</v>
      </c>
      <c r="BK436" s="227">
        <f>ROUND(I436*H436,2)</f>
        <v>0</v>
      </c>
      <c r="BL436" s="18" t="s">
        <v>248</v>
      </c>
      <c r="BM436" s="226" t="s">
        <v>746</v>
      </c>
    </row>
    <row r="437" s="2" customFormat="1" ht="24.15" customHeight="1">
      <c r="A437" s="39"/>
      <c r="B437" s="40"/>
      <c r="C437" s="215" t="s">
        <v>747</v>
      </c>
      <c r="D437" s="215" t="s">
        <v>142</v>
      </c>
      <c r="E437" s="216" t="s">
        <v>748</v>
      </c>
      <c r="F437" s="217" t="s">
        <v>749</v>
      </c>
      <c r="G437" s="218" t="s">
        <v>210</v>
      </c>
      <c r="H437" s="219">
        <v>0.012</v>
      </c>
      <c r="I437" s="220"/>
      <c r="J437" s="221">
        <f>ROUND(I437*H437,2)</f>
        <v>0</v>
      </c>
      <c r="K437" s="217" t="s">
        <v>146</v>
      </c>
      <c r="L437" s="45"/>
      <c r="M437" s="222" t="s">
        <v>1</v>
      </c>
      <c r="N437" s="223" t="s">
        <v>41</v>
      </c>
      <c r="O437" s="92"/>
      <c r="P437" s="224">
        <f>O437*H437</f>
        <v>0</v>
      </c>
      <c r="Q437" s="224">
        <v>0</v>
      </c>
      <c r="R437" s="224">
        <f>Q437*H437</f>
        <v>0</v>
      </c>
      <c r="S437" s="224">
        <v>0</v>
      </c>
      <c r="T437" s="22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6" t="s">
        <v>248</v>
      </c>
      <c r="AT437" s="226" t="s">
        <v>142</v>
      </c>
      <c r="AU437" s="226" t="s">
        <v>86</v>
      </c>
      <c r="AY437" s="18" t="s">
        <v>140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8" t="s">
        <v>84</v>
      </c>
      <c r="BK437" s="227">
        <f>ROUND(I437*H437,2)</f>
        <v>0</v>
      </c>
      <c r="BL437" s="18" t="s">
        <v>248</v>
      </c>
      <c r="BM437" s="226" t="s">
        <v>750</v>
      </c>
    </row>
    <row r="438" s="12" customFormat="1" ht="22.8" customHeight="1">
      <c r="A438" s="12"/>
      <c r="B438" s="199"/>
      <c r="C438" s="200"/>
      <c r="D438" s="201" t="s">
        <v>75</v>
      </c>
      <c r="E438" s="213" t="s">
        <v>751</v>
      </c>
      <c r="F438" s="213" t="s">
        <v>752</v>
      </c>
      <c r="G438" s="200"/>
      <c r="H438" s="200"/>
      <c r="I438" s="203"/>
      <c r="J438" s="214">
        <f>BK438</f>
        <v>0</v>
      </c>
      <c r="K438" s="200"/>
      <c r="L438" s="205"/>
      <c r="M438" s="206"/>
      <c r="N438" s="207"/>
      <c r="O438" s="207"/>
      <c r="P438" s="208">
        <f>SUM(P439:P451)</f>
        <v>0</v>
      </c>
      <c r="Q438" s="207"/>
      <c r="R438" s="208">
        <f>SUM(R439:R451)</f>
        <v>0.077721999999999999</v>
      </c>
      <c r="S438" s="207"/>
      <c r="T438" s="209">
        <f>SUM(T439:T451)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0" t="s">
        <v>86</v>
      </c>
      <c r="AT438" s="211" t="s">
        <v>75</v>
      </c>
      <c r="AU438" s="211" t="s">
        <v>84</v>
      </c>
      <c r="AY438" s="210" t="s">
        <v>140</v>
      </c>
      <c r="BK438" s="212">
        <f>SUM(BK439:BK451)</f>
        <v>0</v>
      </c>
    </row>
    <row r="439" s="2" customFormat="1" ht="16.5" customHeight="1">
      <c r="A439" s="39"/>
      <c r="B439" s="40"/>
      <c r="C439" s="215" t="s">
        <v>753</v>
      </c>
      <c r="D439" s="215" t="s">
        <v>142</v>
      </c>
      <c r="E439" s="216" t="s">
        <v>754</v>
      </c>
      <c r="F439" s="217" t="s">
        <v>755</v>
      </c>
      <c r="G439" s="218" t="s">
        <v>178</v>
      </c>
      <c r="H439" s="219">
        <v>2</v>
      </c>
      <c r="I439" s="220"/>
      <c r="J439" s="221">
        <f>ROUND(I439*H439,2)</f>
        <v>0</v>
      </c>
      <c r="K439" s="217" t="s">
        <v>146</v>
      </c>
      <c r="L439" s="45"/>
      <c r="M439" s="222" t="s">
        <v>1</v>
      </c>
      <c r="N439" s="223" t="s">
        <v>41</v>
      </c>
      <c r="O439" s="92"/>
      <c r="P439" s="224">
        <f>O439*H439</f>
        <v>0</v>
      </c>
      <c r="Q439" s="224">
        <v>0</v>
      </c>
      <c r="R439" s="224">
        <f>Q439*H439</f>
        <v>0</v>
      </c>
      <c r="S439" s="224">
        <v>0</v>
      </c>
      <c r="T439" s="22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6" t="s">
        <v>248</v>
      </c>
      <c r="AT439" s="226" t="s">
        <v>142</v>
      </c>
      <c r="AU439" s="226" t="s">
        <v>86</v>
      </c>
      <c r="AY439" s="18" t="s">
        <v>140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8" t="s">
        <v>84</v>
      </c>
      <c r="BK439" s="227">
        <f>ROUND(I439*H439,2)</f>
        <v>0</v>
      </c>
      <c r="BL439" s="18" t="s">
        <v>248</v>
      </c>
      <c r="BM439" s="226" t="s">
        <v>756</v>
      </c>
    </row>
    <row r="440" s="2" customFormat="1" ht="16.5" customHeight="1">
      <c r="A440" s="39"/>
      <c r="B440" s="40"/>
      <c r="C440" s="215" t="s">
        <v>757</v>
      </c>
      <c r="D440" s="215" t="s">
        <v>142</v>
      </c>
      <c r="E440" s="216" t="s">
        <v>758</v>
      </c>
      <c r="F440" s="217" t="s">
        <v>759</v>
      </c>
      <c r="G440" s="218" t="s">
        <v>178</v>
      </c>
      <c r="H440" s="219">
        <v>2</v>
      </c>
      <c r="I440" s="220"/>
      <c r="J440" s="221">
        <f>ROUND(I440*H440,2)</f>
        <v>0</v>
      </c>
      <c r="K440" s="217" t="s">
        <v>146</v>
      </c>
      <c r="L440" s="45"/>
      <c r="M440" s="222" t="s">
        <v>1</v>
      </c>
      <c r="N440" s="223" t="s">
        <v>41</v>
      </c>
      <c r="O440" s="92"/>
      <c r="P440" s="224">
        <f>O440*H440</f>
        <v>0</v>
      </c>
      <c r="Q440" s="224">
        <v>0.00029999999999999997</v>
      </c>
      <c r="R440" s="224">
        <f>Q440*H440</f>
        <v>0.00059999999999999995</v>
      </c>
      <c r="S440" s="224">
        <v>0</v>
      </c>
      <c r="T440" s="22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6" t="s">
        <v>248</v>
      </c>
      <c r="AT440" s="226" t="s">
        <v>142</v>
      </c>
      <c r="AU440" s="226" t="s">
        <v>86</v>
      </c>
      <c r="AY440" s="18" t="s">
        <v>140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8" t="s">
        <v>84</v>
      </c>
      <c r="BK440" s="227">
        <f>ROUND(I440*H440,2)</f>
        <v>0</v>
      </c>
      <c r="BL440" s="18" t="s">
        <v>248</v>
      </c>
      <c r="BM440" s="226" t="s">
        <v>760</v>
      </c>
    </row>
    <row r="441" s="2" customFormat="1" ht="24.15" customHeight="1">
      <c r="A441" s="39"/>
      <c r="B441" s="40"/>
      <c r="C441" s="215" t="s">
        <v>761</v>
      </c>
      <c r="D441" s="215" t="s">
        <v>142</v>
      </c>
      <c r="E441" s="216" t="s">
        <v>762</v>
      </c>
      <c r="F441" s="217" t="s">
        <v>763</v>
      </c>
      <c r="G441" s="218" t="s">
        <v>160</v>
      </c>
      <c r="H441" s="219">
        <v>3</v>
      </c>
      <c r="I441" s="220"/>
      <c r="J441" s="221">
        <f>ROUND(I441*H441,2)</f>
        <v>0</v>
      </c>
      <c r="K441" s="217" t="s">
        <v>146</v>
      </c>
      <c r="L441" s="45"/>
      <c r="M441" s="222" t="s">
        <v>1</v>
      </c>
      <c r="N441" s="223" t="s">
        <v>41</v>
      </c>
      <c r="O441" s="92"/>
      <c r="P441" s="224">
        <f>O441*H441</f>
        <v>0</v>
      </c>
      <c r="Q441" s="224">
        <v>0.00058</v>
      </c>
      <c r="R441" s="224">
        <f>Q441*H441</f>
        <v>0.00174</v>
      </c>
      <c r="S441" s="224">
        <v>0</v>
      </c>
      <c r="T441" s="22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6" t="s">
        <v>248</v>
      </c>
      <c r="AT441" s="226" t="s">
        <v>142</v>
      </c>
      <c r="AU441" s="226" t="s">
        <v>86</v>
      </c>
      <c r="AY441" s="18" t="s">
        <v>140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8" t="s">
        <v>84</v>
      </c>
      <c r="BK441" s="227">
        <f>ROUND(I441*H441,2)</f>
        <v>0</v>
      </c>
      <c r="BL441" s="18" t="s">
        <v>248</v>
      </c>
      <c r="BM441" s="226" t="s">
        <v>764</v>
      </c>
    </row>
    <row r="442" s="2" customFormat="1" ht="24.15" customHeight="1">
      <c r="A442" s="39"/>
      <c r="B442" s="40"/>
      <c r="C442" s="272" t="s">
        <v>765</v>
      </c>
      <c r="D442" s="272" t="s">
        <v>213</v>
      </c>
      <c r="E442" s="273" t="s">
        <v>766</v>
      </c>
      <c r="F442" s="274" t="s">
        <v>767</v>
      </c>
      <c r="G442" s="275" t="s">
        <v>156</v>
      </c>
      <c r="H442" s="276">
        <v>33</v>
      </c>
      <c r="I442" s="277"/>
      <c r="J442" s="278">
        <f>ROUND(I442*H442,2)</f>
        <v>0</v>
      </c>
      <c r="K442" s="274" t="s">
        <v>225</v>
      </c>
      <c r="L442" s="279"/>
      <c r="M442" s="280" t="s">
        <v>1</v>
      </c>
      <c r="N442" s="281" t="s">
        <v>41</v>
      </c>
      <c r="O442" s="92"/>
      <c r="P442" s="224">
        <f>O442*H442</f>
        <v>0</v>
      </c>
      <c r="Q442" s="224">
        <v>0.00012999999999999999</v>
      </c>
      <c r="R442" s="224">
        <f>Q442*H442</f>
        <v>0.0042899999999999995</v>
      </c>
      <c r="S442" s="224">
        <v>0</v>
      </c>
      <c r="T442" s="22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6" t="s">
        <v>350</v>
      </c>
      <c r="AT442" s="226" t="s">
        <v>213</v>
      </c>
      <c r="AU442" s="226" t="s">
        <v>86</v>
      </c>
      <c r="AY442" s="18" t="s">
        <v>140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8" t="s">
        <v>84</v>
      </c>
      <c r="BK442" s="227">
        <f>ROUND(I442*H442,2)</f>
        <v>0</v>
      </c>
      <c r="BL442" s="18" t="s">
        <v>248</v>
      </c>
      <c r="BM442" s="226" t="s">
        <v>768</v>
      </c>
    </row>
    <row r="443" s="14" customFormat="1">
      <c r="A443" s="14"/>
      <c r="B443" s="239"/>
      <c r="C443" s="240"/>
      <c r="D443" s="230" t="s">
        <v>149</v>
      </c>
      <c r="E443" s="241" t="s">
        <v>1</v>
      </c>
      <c r="F443" s="242" t="s">
        <v>769</v>
      </c>
      <c r="G443" s="240"/>
      <c r="H443" s="243">
        <v>33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9" t="s">
        <v>149</v>
      </c>
      <c r="AU443" s="249" t="s">
        <v>86</v>
      </c>
      <c r="AV443" s="14" t="s">
        <v>86</v>
      </c>
      <c r="AW443" s="14" t="s">
        <v>33</v>
      </c>
      <c r="AX443" s="14" t="s">
        <v>84</v>
      </c>
      <c r="AY443" s="249" t="s">
        <v>140</v>
      </c>
    </row>
    <row r="444" s="2" customFormat="1" ht="24.15" customHeight="1">
      <c r="A444" s="39"/>
      <c r="B444" s="40"/>
      <c r="C444" s="215" t="s">
        <v>770</v>
      </c>
      <c r="D444" s="215" t="s">
        <v>142</v>
      </c>
      <c r="E444" s="216" t="s">
        <v>771</v>
      </c>
      <c r="F444" s="217" t="s">
        <v>772</v>
      </c>
      <c r="G444" s="218" t="s">
        <v>178</v>
      </c>
      <c r="H444" s="219">
        <v>2</v>
      </c>
      <c r="I444" s="220"/>
      <c r="J444" s="221">
        <f>ROUND(I444*H444,2)</f>
        <v>0</v>
      </c>
      <c r="K444" s="217" t="s">
        <v>146</v>
      </c>
      <c r="L444" s="45"/>
      <c r="M444" s="222" t="s">
        <v>1</v>
      </c>
      <c r="N444" s="223" t="s">
        <v>41</v>
      </c>
      <c r="O444" s="92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6" t="s">
        <v>248</v>
      </c>
      <c r="AT444" s="226" t="s">
        <v>142</v>
      </c>
      <c r="AU444" s="226" t="s">
        <v>86</v>
      </c>
      <c r="AY444" s="18" t="s">
        <v>140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8" t="s">
        <v>84</v>
      </c>
      <c r="BK444" s="227">
        <f>ROUND(I444*H444,2)</f>
        <v>0</v>
      </c>
      <c r="BL444" s="18" t="s">
        <v>248</v>
      </c>
      <c r="BM444" s="226" t="s">
        <v>773</v>
      </c>
    </row>
    <row r="445" s="2" customFormat="1" ht="37.8" customHeight="1">
      <c r="A445" s="39"/>
      <c r="B445" s="40"/>
      <c r="C445" s="215" t="s">
        <v>774</v>
      </c>
      <c r="D445" s="215" t="s">
        <v>142</v>
      </c>
      <c r="E445" s="216" t="s">
        <v>775</v>
      </c>
      <c r="F445" s="217" t="s">
        <v>776</v>
      </c>
      <c r="G445" s="218" t="s">
        <v>178</v>
      </c>
      <c r="H445" s="219">
        <v>2</v>
      </c>
      <c r="I445" s="220"/>
      <c r="J445" s="221">
        <f>ROUND(I445*H445,2)</f>
        <v>0</v>
      </c>
      <c r="K445" s="217" t="s">
        <v>146</v>
      </c>
      <c r="L445" s="45"/>
      <c r="M445" s="222" t="s">
        <v>1</v>
      </c>
      <c r="N445" s="223" t="s">
        <v>41</v>
      </c>
      <c r="O445" s="92"/>
      <c r="P445" s="224">
        <f>O445*H445</f>
        <v>0</v>
      </c>
      <c r="Q445" s="224">
        <v>0.0089999999999999993</v>
      </c>
      <c r="R445" s="224">
        <f>Q445*H445</f>
        <v>0.017999999999999999</v>
      </c>
      <c r="S445" s="224">
        <v>0</v>
      </c>
      <c r="T445" s="22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6" t="s">
        <v>248</v>
      </c>
      <c r="AT445" s="226" t="s">
        <v>142</v>
      </c>
      <c r="AU445" s="226" t="s">
        <v>86</v>
      </c>
      <c r="AY445" s="18" t="s">
        <v>140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8" t="s">
        <v>84</v>
      </c>
      <c r="BK445" s="227">
        <f>ROUND(I445*H445,2)</f>
        <v>0</v>
      </c>
      <c r="BL445" s="18" t="s">
        <v>248</v>
      </c>
      <c r="BM445" s="226" t="s">
        <v>777</v>
      </c>
    </row>
    <row r="446" s="2" customFormat="1" ht="37.8" customHeight="1">
      <c r="A446" s="39"/>
      <c r="B446" s="40"/>
      <c r="C446" s="272" t="s">
        <v>778</v>
      </c>
      <c r="D446" s="272" t="s">
        <v>213</v>
      </c>
      <c r="E446" s="273" t="s">
        <v>779</v>
      </c>
      <c r="F446" s="274" t="s">
        <v>780</v>
      </c>
      <c r="G446" s="275" t="s">
        <v>178</v>
      </c>
      <c r="H446" s="276">
        <v>2.7599999999999998</v>
      </c>
      <c r="I446" s="277"/>
      <c r="J446" s="278">
        <f>ROUND(I446*H446,2)</f>
        <v>0</v>
      </c>
      <c r="K446" s="274" t="s">
        <v>225</v>
      </c>
      <c r="L446" s="279"/>
      <c r="M446" s="280" t="s">
        <v>1</v>
      </c>
      <c r="N446" s="281" t="s">
        <v>41</v>
      </c>
      <c r="O446" s="92"/>
      <c r="P446" s="224">
        <f>O446*H446</f>
        <v>0</v>
      </c>
      <c r="Q446" s="224">
        <v>0.019199999999999998</v>
      </c>
      <c r="R446" s="224">
        <f>Q446*H446</f>
        <v>0.05299199999999999</v>
      </c>
      <c r="S446" s="224">
        <v>0</v>
      </c>
      <c r="T446" s="22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6" t="s">
        <v>350</v>
      </c>
      <c r="AT446" s="226" t="s">
        <v>213</v>
      </c>
      <c r="AU446" s="226" t="s">
        <v>86</v>
      </c>
      <c r="AY446" s="18" t="s">
        <v>140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18" t="s">
        <v>84</v>
      </c>
      <c r="BK446" s="227">
        <f>ROUND(I446*H446,2)</f>
        <v>0</v>
      </c>
      <c r="BL446" s="18" t="s">
        <v>248</v>
      </c>
      <c r="BM446" s="226" t="s">
        <v>781</v>
      </c>
    </row>
    <row r="447" s="14" customFormat="1">
      <c r="A447" s="14"/>
      <c r="B447" s="239"/>
      <c r="C447" s="240"/>
      <c r="D447" s="230" t="s">
        <v>149</v>
      </c>
      <c r="E447" s="241" t="s">
        <v>1</v>
      </c>
      <c r="F447" s="242" t="s">
        <v>782</v>
      </c>
      <c r="G447" s="240"/>
      <c r="H447" s="243">
        <v>2.3999999999999999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9" t="s">
        <v>149</v>
      </c>
      <c r="AU447" s="249" t="s">
        <v>86</v>
      </c>
      <c r="AV447" s="14" t="s">
        <v>86</v>
      </c>
      <c r="AW447" s="14" t="s">
        <v>33</v>
      </c>
      <c r="AX447" s="14" t="s">
        <v>84</v>
      </c>
      <c r="AY447" s="249" t="s">
        <v>140</v>
      </c>
    </row>
    <row r="448" s="14" customFormat="1">
      <c r="A448" s="14"/>
      <c r="B448" s="239"/>
      <c r="C448" s="240"/>
      <c r="D448" s="230" t="s">
        <v>149</v>
      </c>
      <c r="E448" s="240"/>
      <c r="F448" s="242" t="s">
        <v>783</v>
      </c>
      <c r="G448" s="240"/>
      <c r="H448" s="243">
        <v>2.7599999999999998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9" t="s">
        <v>149</v>
      </c>
      <c r="AU448" s="249" t="s">
        <v>86</v>
      </c>
      <c r="AV448" s="14" t="s">
        <v>86</v>
      </c>
      <c r="AW448" s="14" t="s">
        <v>4</v>
      </c>
      <c r="AX448" s="14" t="s">
        <v>84</v>
      </c>
      <c r="AY448" s="249" t="s">
        <v>140</v>
      </c>
    </row>
    <row r="449" s="2" customFormat="1" ht="21.75" customHeight="1">
      <c r="A449" s="39"/>
      <c r="B449" s="40"/>
      <c r="C449" s="215" t="s">
        <v>784</v>
      </c>
      <c r="D449" s="215" t="s">
        <v>142</v>
      </c>
      <c r="E449" s="216" t="s">
        <v>785</v>
      </c>
      <c r="F449" s="217" t="s">
        <v>786</v>
      </c>
      <c r="G449" s="218" t="s">
        <v>160</v>
      </c>
      <c r="H449" s="219">
        <v>2</v>
      </c>
      <c r="I449" s="220"/>
      <c r="J449" s="221">
        <f>ROUND(I449*H449,2)</f>
        <v>0</v>
      </c>
      <c r="K449" s="217" t="s">
        <v>225</v>
      </c>
      <c r="L449" s="45"/>
      <c r="M449" s="222" t="s">
        <v>1</v>
      </c>
      <c r="N449" s="223" t="s">
        <v>41</v>
      </c>
      <c r="O449" s="92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6" t="s">
        <v>248</v>
      </c>
      <c r="AT449" s="226" t="s">
        <v>142</v>
      </c>
      <c r="AU449" s="226" t="s">
        <v>86</v>
      </c>
      <c r="AY449" s="18" t="s">
        <v>140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18" t="s">
        <v>84</v>
      </c>
      <c r="BK449" s="227">
        <f>ROUND(I449*H449,2)</f>
        <v>0</v>
      </c>
      <c r="BL449" s="18" t="s">
        <v>248</v>
      </c>
      <c r="BM449" s="226" t="s">
        <v>787</v>
      </c>
    </row>
    <row r="450" s="2" customFormat="1" ht="24.15" customHeight="1">
      <c r="A450" s="39"/>
      <c r="B450" s="40"/>
      <c r="C450" s="215" t="s">
        <v>788</v>
      </c>
      <c r="D450" s="215" t="s">
        <v>142</v>
      </c>
      <c r="E450" s="216" t="s">
        <v>789</v>
      </c>
      <c r="F450" s="217" t="s">
        <v>790</v>
      </c>
      <c r="G450" s="218" t="s">
        <v>178</v>
      </c>
      <c r="H450" s="219">
        <v>2</v>
      </c>
      <c r="I450" s="220"/>
      <c r="J450" s="221">
        <f>ROUND(I450*H450,2)</f>
        <v>0</v>
      </c>
      <c r="K450" s="217" t="s">
        <v>146</v>
      </c>
      <c r="L450" s="45"/>
      <c r="M450" s="222" t="s">
        <v>1</v>
      </c>
      <c r="N450" s="223" t="s">
        <v>41</v>
      </c>
      <c r="O450" s="92"/>
      <c r="P450" s="224">
        <f>O450*H450</f>
        <v>0</v>
      </c>
      <c r="Q450" s="224">
        <v>5.0000000000000002E-05</v>
      </c>
      <c r="R450" s="224">
        <f>Q450*H450</f>
        <v>0.00010000000000000001</v>
      </c>
      <c r="S450" s="224">
        <v>0</v>
      </c>
      <c r="T450" s="22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6" t="s">
        <v>248</v>
      </c>
      <c r="AT450" s="226" t="s">
        <v>142</v>
      </c>
      <c r="AU450" s="226" t="s">
        <v>86</v>
      </c>
      <c r="AY450" s="18" t="s">
        <v>140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18" t="s">
        <v>84</v>
      </c>
      <c r="BK450" s="227">
        <f>ROUND(I450*H450,2)</f>
        <v>0</v>
      </c>
      <c r="BL450" s="18" t="s">
        <v>248</v>
      </c>
      <c r="BM450" s="226" t="s">
        <v>791</v>
      </c>
    </row>
    <row r="451" s="2" customFormat="1" ht="24.15" customHeight="1">
      <c r="A451" s="39"/>
      <c r="B451" s="40"/>
      <c r="C451" s="215" t="s">
        <v>792</v>
      </c>
      <c r="D451" s="215" t="s">
        <v>142</v>
      </c>
      <c r="E451" s="216" t="s">
        <v>793</v>
      </c>
      <c r="F451" s="217" t="s">
        <v>794</v>
      </c>
      <c r="G451" s="218" t="s">
        <v>210</v>
      </c>
      <c r="H451" s="219">
        <v>0.078</v>
      </c>
      <c r="I451" s="220"/>
      <c r="J451" s="221">
        <f>ROUND(I451*H451,2)</f>
        <v>0</v>
      </c>
      <c r="K451" s="217" t="s">
        <v>146</v>
      </c>
      <c r="L451" s="45"/>
      <c r="M451" s="222" t="s">
        <v>1</v>
      </c>
      <c r="N451" s="223" t="s">
        <v>41</v>
      </c>
      <c r="O451" s="92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6" t="s">
        <v>248</v>
      </c>
      <c r="AT451" s="226" t="s">
        <v>142</v>
      </c>
      <c r="AU451" s="226" t="s">
        <v>86</v>
      </c>
      <c r="AY451" s="18" t="s">
        <v>140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8" t="s">
        <v>84</v>
      </c>
      <c r="BK451" s="227">
        <f>ROUND(I451*H451,2)</f>
        <v>0</v>
      </c>
      <c r="BL451" s="18" t="s">
        <v>248</v>
      </c>
      <c r="BM451" s="226" t="s">
        <v>795</v>
      </c>
    </row>
    <row r="452" s="12" customFormat="1" ht="22.8" customHeight="1">
      <c r="A452" s="12"/>
      <c r="B452" s="199"/>
      <c r="C452" s="200"/>
      <c r="D452" s="201" t="s">
        <v>75</v>
      </c>
      <c r="E452" s="213" t="s">
        <v>796</v>
      </c>
      <c r="F452" s="213" t="s">
        <v>797</v>
      </c>
      <c r="G452" s="200"/>
      <c r="H452" s="200"/>
      <c r="I452" s="203"/>
      <c r="J452" s="214">
        <f>BK452</f>
        <v>0</v>
      </c>
      <c r="K452" s="200"/>
      <c r="L452" s="205"/>
      <c r="M452" s="206"/>
      <c r="N452" s="207"/>
      <c r="O452" s="207"/>
      <c r="P452" s="208">
        <f>SUM(P453:P476)</f>
        <v>0</v>
      </c>
      <c r="Q452" s="207"/>
      <c r="R452" s="208">
        <f>SUM(R453:R476)</f>
        <v>0.063106599999999999</v>
      </c>
      <c r="S452" s="207"/>
      <c r="T452" s="209">
        <f>SUM(T453:T476)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0" t="s">
        <v>86</v>
      </c>
      <c r="AT452" s="211" t="s">
        <v>75</v>
      </c>
      <c r="AU452" s="211" t="s">
        <v>84</v>
      </c>
      <c r="AY452" s="210" t="s">
        <v>140</v>
      </c>
      <c r="BK452" s="212">
        <f>SUM(BK453:BK476)</f>
        <v>0</v>
      </c>
    </row>
    <row r="453" s="2" customFormat="1" ht="16.5" customHeight="1">
      <c r="A453" s="39"/>
      <c r="B453" s="40"/>
      <c r="C453" s="215" t="s">
        <v>798</v>
      </c>
      <c r="D453" s="215" t="s">
        <v>142</v>
      </c>
      <c r="E453" s="216" t="s">
        <v>799</v>
      </c>
      <c r="F453" s="217" t="s">
        <v>800</v>
      </c>
      <c r="G453" s="218" t="s">
        <v>178</v>
      </c>
      <c r="H453" s="219">
        <v>13.827999999999999</v>
      </c>
      <c r="I453" s="220"/>
      <c r="J453" s="221">
        <f>ROUND(I453*H453,2)</f>
        <v>0</v>
      </c>
      <c r="K453" s="217" t="s">
        <v>146</v>
      </c>
      <c r="L453" s="45"/>
      <c r="M453" s="222" t="s">
        <v>1</v>
      </c>
      <c r="N453" s="223" t="s">
        <v>41</v>
      </c>
      <c r="O453" s="92"/>
      <c r="P453" s="224">
        <f>O453*H453</f>
        <v>0</v>
      </c>
      <c r="Q453" s="224">
        <v>0.00029999999999999997</v>
      </c>
      <c r="R453" s="224">
        <f>Q453*H453</f>
        <v>0.0041483999999999991</v>
      </c>
      <c r="S453" s="224">
        <v>0</v>
      </c>
      <c r="T453" s="22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6" t="s">
        <v>248</v>
      </c>
      <c r="AT453" s="226" t="s">
        <v>142</v>
      </c>
      <c r="AU453" s="226" t="s">
        <v>86</v>
      </c>
      <c r="AY453" s="18" t="s">
        <v>140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8" t="s">
        <v>84</v>
      </c>
      <c r="BK453" s="227">
        <f>ROUND(I453*H453,2)</f>
        <v>0</v>
      </c>
      <c r="BL453" s="18" t="s">
        <v>248</v>
      </c>
      <c r="BM453" s="226" t="s">
        <v>801</v>
      </c>
    </row>
    <row r="454" s="2" customFormat="1" ht="16.5" customHeight="1">
      <c r="A454" s="39"/>
      <c r="B454" s="40"/>
      <c r="C454" s="272" t="s">
        <v>802</v>
      </c>
      <c r="D454" s="272" t="s">
        <v>213</v>
      </c>
      <c r="E454" s="273" t="s">
        <v>803</v>
      </c>
      <c r="F454" s="274" t="s">
        <v>804</v>
      </c>
      <c r="G454" s="275" t="s">
        <v>178</v>
      </c>
      <c r="H454" s="276">
        <v>19.774000000000001</v>
      </c>
      <c r="I454" s="277"/>
      <c r="J454" s="278">
        <f>ROUND(I454*H454,2)</f>
        <v>0</v>
      </c>
      <c r="K454" s="274" t="s">
        <v>225</v>
      </c>
      <c r="L454" s="279"/>
      <c r="M454" s="280" t="s">
        <v>1</v>
      </c>
      <c r="N454" s="281" t="s">
        <v>41</v>
      </c>
      <c r="O454" s="92"/>
      <c r="P454" s="224">
        <f>O454*H454</f>
        <v>0</v>
      </c>
      <c r="Q454" s="224">
        <v>0.0025999999999999999</v>
      </c>
      <c r="R454" s="224">
        <f>Q454*H454</f>
        <v>0.051412399999999997</v>
      </c>
      <c r="S454" s="224">
        <v>0</v>
      </c>
      <c r="T454" s="22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6" t="s">
        <v>350</v>
      </c>
      <c r="AT454" s="226" t="s">
        <v>213</v>
      </c>
      <c r="AU454" s="226" t="s">
        <v>86</v>
      </c>
      <c r="AY454" s="18" t="s">
        <v>140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8" t="s">
        <v>84</v>
      </c>
      <c r="BK454" s="227">
        <f>ROUND(I454*H454,2)</f>
        <v>0</v>
      </c>
      <c r="BL454" s="18" t="s">
        <v>248</v>
      </c>
      <c r="BM454" s="226" t="s">
        <v>805</v>
      </c>
    </row>
    <row r="455" s="13" customFormat="1">
      <c r="A455" s="13"/>
      <c r="B455" s="228"/>
      <c r="C455" s="229"/>
      <c r="D455" s="230" t="s">
        <v>149</v>
      </c>
      <c r="E455" s="231" t="s">
        <v>1</v>
      </c>
      <c r="F455" s="232" t="s">
        <v>806</v>
      </c>
      <c r="G455" s="229"/>
      <c r="H455" s="231" t="s">
        <v>1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8" t="s">
        <v>149</v>
      </c>
      <c r="AU455" s="238" t="s">
        <v>86</v>
      </c>
      <c r="AV455" s="13" t="s">
        <v>84</v>
      </c>
      <c r="AW455" s="13" t="s">
        <v>33</v>
      </c>
      <c r="AX455" s="13" t="s">
        <v>76</v>
      </c>
      <c r="AY455" s="238" t="s">
        <v>140</v>
      </c>
    </row>
    <row r="456" s="13" customFormat="1">
      <c r="A456" s="13"/>
      <c r="B456" s="228"/>
      <c r="C456" s="229"/>
      <c r="D456" s="230" t="s">
        <v>149</v>
      </c>
      <c r="E456" s="231" t="s">
        <v>1</v>
      </c>
      <c r="F456" s="232" t="s">
        <v>807</v>
      </c>
      <c r="G456" s="229"/>
      <c r="H456" s="231" t="s">
        <v>1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8" t="s">
        <v>149</v>
      </c>
      <c r="AU456" s="238" t="s">
        <v>86</v>
      </c>
      <c r="AV456" s="13" t="s">
        <v>84</v>
      </c>
      <c r="AW456" s="13" t="s">
        <v>33</v>
      </c>
      <c r="AX456" s="13" t="s">
        <v>76</v>
      </c>
      <c r="AY456" s="238" t="s">
        <v>140</v>
      </c>
    </row>
    <row r="457" s="13" customFormat="1">
      <c r="A457" s="13"/>
      <c r="B457" s="228"/>
      <c r="C457" s="229"/>
      <c r="D457" s="230" t="s">
        <v>149</v>
      </c>
      <c r="E457" s="231" t="s">
        <v>1</v>
      </c>
      <c r="F457" s="232" t="s">
        <v>808</v>
      </c>
      <c r="G457" s="229"/>
      <c r="H457" s="231" t="s">
        <v>1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8" t="s">
        <v>149</v>
      </c>
      <c r="AU457" s="238" t="s">
        <v>86</v>
      </c>
      <c r="AV457" s="13" t="s">
        <v>84</v>
      </c>
      <c r="AW457" s="13" t="s">
        <v>33</v>
      </c>
      <c r="AX457" s="13" t="s">
        <v>76</v>
      </c>
      <c r="AY457" s="238" t="s">
        <v>140</v>
      </c>
    </row>
    <row r="458" s="13" customFormat="1">
      <c r="A458" s="13"/>
      <c r="B458" s="228"/>
      <c r="C458" s="229"/>
      <c r="D458" s="230" t="s">
        <v>149</v>
      </c>
      <c r="E458" s="231" t="s">
        <v>1</v>
      </c>
      <c r="F458" s="232" t="s">
        <v>809</v>
      </c>
      <c r="G458" s="229"/>
      <c r="H458" s="231" t="s">
        <v>1</v>
      </c>
      <c r="I458" s="233"/>
      <c r="J458" s="229"/>
      <c r="K458" s="229"/>
      <c r="L458" s="234"/>
      <c r="M458" s="235"/>
      <c r="N458" s="236"/>
      <c r="O458" s="236"/>
      <c r="P458" s="236"/>
      <c r="Q458" s="236"/>
      <c r="R458" s="236"/>
      <c r="S458" s="236"/>
      <c r="T458" s="23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8" t="s">
        <v>149</v>
      </c>
      <c r="AU458" s="238" t="s">
        <v>86</v>
      </c>
      <c r="AV458" s="13" t="s">
        <v>84</v>
      </c>
      <c r="AW458" s="13" t="s">
        <v>33</v>
      </c>
      <c r="AX458" s="13" t="s">
        <v>76</v>
      </c>
      <c r="AY458" s="238" t="s">
        <v>140</v>
      </c>
    </row>
    <row r="459" s="13" customFormat="1">
      <c r="A459" s="13"/>
      <c r="B459" s="228"/>
      <c r="C459" s="229"/>
      <c r="D459" s="230" t="s">
        <v>149</v>
      </c>
      <c r="E459" s="231" t="s">
        <v>1</v>
      </c>
      <c r="F459" s="232" t="s">
        <v>810</v>
      </c>
      <c r="G459" s="229"/>
      <c r="H459" s="231" t="s">
        <v>1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8" t="s">
        <v>149</v>
      </c>
      <c r="AU459" s="238" t="s">
        <v>86</v>
      </c>
      <c r="AV459" s="13" t="s">
        <v>84</v>
      </c>
      <c r="AW459" s="13" t="s">
        <v>33</v>
      </c>
      <c r="AX459" s="13" t="s">
        <v>76</v>
      </c>
      <c r="AY459" s="238" t="s">
        <v>140</v>
      </c>
    </row>
    <row r="460" s="13" customFormat="1">
      <c r="A460" s="13"/>
      <c r="B460" s="228"/>
      <c r="C460" s="229"/>
      <c r="D460" s="230" t="s">
        <v>149</v>
      </c>
      <c r="E460" s="231" t="s">
        <v>1</v>
      </c>
      <c r="F460" s="232" t="s">
        <v>811</v>
      </c>
      <c r="G460" s="229"/>
      <c r="H460" s="231" t="s">
        <v>1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8" t="s">
        <v>149</v>
      </c>
      <c r="AU460" s="238" t="s">
        <v>86</v>
      </c>
      <c r="AV460" s="13" t="s">
        <v>84</v>
      </c>
      <c r="AW460" s="13" t="s">
        <v>33</v>
      </c>
      <c r="AX460" s="13" t="s">
        <v>76</v>
      </c>
      <c r="AY460" s="238" t="s">
        <v>140</v>
      </c>
    </row>
    <row r="461" s="13" customFormat="1">
      <c r="A461" s="13"/>
      <c r="B461" s="228"/>
      <c r="C461" s="229"/>
      <c r="D461" s="230" t="s">
        <v>149</v>
      </c>
      <c r="E461" s="231" t="s">
        <v>1</v>
      </c>
      <c r="F461" s="232" t="s">
        <v>812</v>
      </c>
      <c r="G461" s="229"/>
      <c r="H461" s="231" t="s">
        <v>1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8" t="s">
        <v>149</v>
      </c>
      <c r="AU461" s="238" t="s">
        <v>86</v>
      </c>
      <c r="AV461" s="13" t="s">
        <v>84</v>
      </c>
      <c r="AW461" s="13" t="s">
        <v>33</v>
      </c>
      <c r="AX461" s="13" t="s">
        <v>76</v>
      </c>
      <c r="AY461" s="238" t="s">
        <v>140</v>
      </c>
    </row>
    <row r="462" s="13" customFormat="1">
      <c r="A462" s="13"/>
      <c r="B462" s="228"/>
      <c r="C462" s="229"/>
      <c r="D462" s="230" t="s">
        <v>149</v>
      </c>
      <c r="E462" s="231" t="s">
        <v>1</v>
      </c>
      <c r="F462" s="232" t="s">
        <v>813</v>
      </c>
      <c r="G462" s="229"/>
      <c r="H462" s="231" t="s">
        <v>1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8" t="s">
        <v>149</v>
      </c>
      <c r="AU462" s="238" t="s">
        <v>86</v>
      </c>
      <c r="AV462" s="13" t="s">
        <v>84</v>
      </c>
      <c r="AW462" s="13" t="s">
        <v>33</v>
      </c>
      <c r="AX462" s="13" t="s">
        <v>76</v>
      </c>
      <c r="AY462" s="238" t="s">
        <v>140</v>
      </c>
    </row>
    <row r="463" s="13" customFormat="1">
      <c r="A463" s="13"/>
      <c r="B463" s="228"/>
      <c r="C463" s="229"/>
      <c r="D463" s="230" t="s">
        <v>149</v>
      </c>
      <c r="E463" s="231" t="s">
        <v>1</v>
      </c>
      <c r="F463" s="232" t="s">
        <v>814</v>
      </c>
      <c r="G463" s="229"/>
      <c r="H463" s="231" t="s">
        <v>1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8" t="s">
        <v>149</v>
      </c>
      <c r="AU463" s="238" t="s">
        <v>86</v>
      </c>
      <c r="AV463" s="13" t="s">
        <v>84</v>
      </c>
      <c r="AW463" s="13" t="s">
        <v>33</v>
      </c>
      <c r="AX463" s="13" t="s">
        <v>76</v>
      </c>
      <c r="AY463" s="238" t="s">
        <v>140</v>
      </c>
    </row>
    <row r="464" s="14" customFormat="1">
      <c r="A464" s="14"/>
      <c r="B464" s="239"/>
      <c r="C464" s="240"/>
      <c r="D464" s="230" t="s">
        <v>149</v>
      </c>
      <c r="E464" s="241" t="s">
        <v>1</v>
      </c>
      <c r="F464" s="242" t="s">
        <v>815</v>
      </c>
      <c r="G464" s="240"/>
      <c r="H464" s="243">
        <v>17.975999999999999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149</v>
      </c>
      <c r="AU464" s="249" t="s">
        <v>86</v>
      </c>
      <c r="AV464" s="14" t="s">
        <v>86</v>
      </c>
      <c r="AW464" s="14" t="s">
        <v>33</v>
      </c>
      <c r="AX464" s="14" t="s">
        <v>84</v>
      </c>
      <c r="AY464" s="249" t="s">
        <v>140</v>
      </c>
    </row>
    <row r="465" s="14" customFormat="1">
      <c r="A465" s="14"/>
      <c r="B465" s="239"/>
      <c r="C465" s="240"/>
      <c r="D465" s="230" t="s">
        <v>149</v>
      </c>
      <c r="E465" s="240"/>
      <c r="F465" s="242" t="s">
        <v>816</v>
      </c>
      <c r="G465" s="240"/>
      <c r="H465" s="243">
        <v>19.774000000000001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9" t="s">
        <v>149</v>
      </c>
      <c r="AU465" s="249" t="s">
        <v>86</v>
      </c>
      <c r="AV465" s="14" t="s">
        <v>86</v>
      </c>
      <c r="AW465" s="14" t="s">
        <v>4</v>
      </c>
      <c r="AX465" s="14" t="s">
        <v>84</v>
      </c>
      <c r="AY465" s="249" t="s">
        <v>140</v>
      </c>
    </row>
    <row r="466" s="2" customFormat="1" ht="24.15" customHeight="1">
      <c r="A466" s="39"/>
      <c r="B466" s="40"/>
      <c r="C466" s="215" t="s">
        <v>817</v>
      </c>
      <c r="D466" s="215" t="s">
        <v>142</v>
      </c>
      <c r="E466" s="216" t="s">
        <v>818</v>
      </c>
      <c r="F466" s="217" t="s">
        <v>819</v>
      </c>
      <c r="G466" s="218" t="s">
        <v>160</v>
      </c>
      <c r="H466" s="219">
        <v>25</v>
      </c>
      <c r="I466" s="220"/>
      <c r="J466" s="221">
        <f>ROUND(I466*H466,2)</f>
        <v>0</v>
      </c>
      <c r="K466" s="217" t="s">
        <v>146</v>
      </c>
      <c r="L466" s="45"/>
      <c r="M466" s="222" t="s">
        <v>1</v>
      </c>
      <c r="N466" s="223" t="s">
        <v>41</v>
      </c>
      <c r="O466" s="92"/>
      <c r="P466" s="224">
        <f>O466*H466</f>
        <v>0</v>
      </c>
      <c r="Q466" s="224">
        <v>2.0000000000000002E-05</v>
      </c>
      <c r="R466" s="224">
        <f>Q466*H466</f>
        <v>0.00050000000000000001</v>
      </c>
      <c r="S466" s="224">
        <v>0</v>
      </c>
      <c r="T466" s="22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6" t="s">
        <v>248</v>
      </c>
      <c r="AT466" s="226" t="s">
        <v>142</v>
      </c>
      <c r="AU466" s="226" t="s">
        <v>86</v>
      </c>
      <c r="AY466" s="18" t="s">
        <v>140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8" t="s">
        <v>84</v>
      </c>
      <c r="BK466" s="227">
        <f>ROUND(I466*H466,2)</f>
        <v>0</v>
      </c>
      <c r="BL466" s="18" t="s">
        <v>248</v>
      </c>
      <c r="BM466" s="226" t="s">
        <v>820</v>
      </c>
    </row>
    <row r="467" s="2" customFormat="1" ht="16.5" customHeight="1">
      <c r="A467" s="39"/>
      <c r="B467" s="40"/>
      <c r="C467" s="215" t="s">
        <v>821</v>
      </c>
      <c r="D467" s="215" t="s">
        <v>142</v>
      </c>
      <c r="E467" s="216" t="s">
        <v>822</v>
      </c>
      <c r="F467" s="217" t="s">
        <v>823</v>
      </c>
      <c r="G467" s="218" t="s">
        <v>160</v>
      </c>
      <c r="H467" s="219">
        <v>13.380000000000001</v>
      </c>
      <c r="I467" s="220"/>
      <c r="J467" s="221">
        <f>ROUND(I467*H467,2)</f>
        <v>0</v>
      </c>
      <c r="K467" s="217" t="s">
        <v>146</v>
      </c>
      <c r="L467" s="45"/>
      <c r="M467" s="222" t="s">
        <v>1</v>
      </c>
      <c r="N467" s="223" t="s">
        <v>41</v>
      </c>
      <c r="O467" s="92"/>
      <c r="P467" s="224">
        <f>O467*H467</f>
        <v>0</v>
      </c>
      <c r="Q467" s="224">
        <v>1.0000000000000001E-05</v>
      </c>
      <c r="R467" s="224">
        <f>Q467*H467</f>
        <v>0.00013380000000000003</v>
      </c>
      <c r="S467" s="224">
        <v>0</v>
      </c>
      <c r="T467" s="22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6" t="s">
        <v>248</v>
      </c>
      <c r="AT467" s="226" t="s">
        <v>142</v>
      </c>
      <c r="AU467" s="226" t="s">
        <v>86</v>
      </c>
      <c r="AY467" s="18" t="s">
        <v>140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8" t="s">
        <v>84</v>
      </c>
      <c r="BK467" s="227">
        <f>ROUND(I467*H467,2)</f>
        <v>0</v>
      </c>
      <c r="BL467" s="18" t="s">
        <v>248</v>
      </c>
      <c r="BM467" s="226" t="s">
        <v>824</v>
      </c>
    </row>
    <row r="468" s="14" customFormat="1">
      <c r="A468" s="14"/>
      <c r="B468" s="239"/>
      <c r="C468" s="240"/>
      <c r="D468" s="230" t="s">
        <v>149</v>
      </c>
      <c r="E468" s="241" t="s">
        <v>1</v>
      </c>
      <c r="F468" s="242" t="s">
        <v>825</v>
      </c>
      <c r="G468" s="240"/>
      <c r="H468" s="243">
        <v>13.380000000000001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9" t="s">
        <v>149</v>
      </c>
      <c r="AU468" s="249" t="s">
        <v>86</v>
      </c>
      <c r="AV468" s="14" t="s">
        <v>86</v>
      </c>
      <c r="AW468" s="14" t="s">
        <v>33</v>
      </c>
      <c r="AX468" s="14" t="s">
        <v>84</v>
      </c>
      <c r="AY468" s="249" t="s">
        <v>140</v>
      </c>
    </row>
    <row r="469" s="2" customFormat="1" ht="16.5" customHeight="1">
      <c r="A469" s="39"/>
      <c r="B469" s="40"/>
      <c r="C469" s="272" t="s">
        <v>826</v>
      </c>
      <c r="D469" s="272" t="s">
        <v>213</v>
      </c>
      <c r="E469" s="273" t="s">
        <v>827</v>
      </c>
      <c r="F469" s="274" t="s">
        <v>828</v>
      </c>
      <c r="G469" s="275" t="s">
        <v>160</v>
      </c>
      <c r="H469" s="276">
        <v>16.056000000000001</v>
      </c>
      <c r="I469" s="277"/>
      <c r="J469" s="278">
        <f>ROUND(I469*H469,2)</f>
        <v>0</v>
      </c>
      <c r="K469" s="274" t="s">
        <v>225</v>
      </c>
      <c r="L469" s="279"/>
      <c r="M469" s="280" t="s">
        <v>1</v>
      </c>
      <c r="N469" s="281" t="s">
        <v>41</v>
      </c>
      <c r="O469" s="92"/>
      <c r="P469" s="224">
        <f>O469*H469</f>
        <v>0</v>
      </c>
      <c r="Q469" s="224">
        <v>0.00038000000000000002</v>
      </c>
      <c r="R469" s="224">
        <f>Q469*H469</f>
        <v>0.0061012800000000006</v>
      </c>
      <c r="S469" s="224">
        <v>0</v>
      </c>
      <c r="T469" s="22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6" t="s">
        <v>350</v>
      </c>
      <c r="AT469" s="226" t="s">
        <v>213</v>
      </c>
      <c r="AU469" s="226" t="s">
        <v>86</v>
      </c>
      <c r="AY469" s="18" t="s">
        <v>140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8" t="s">
        <v>84</v>
      </c>
      <c r="BK469" s="227">
        <f>ROUND(I469*H469,2)</f>
        <v>0</v>
      </c>
      <c r="BL469" s="18" t="s">
        <v>248</v>
      </c>
      <c r="BM469" s="226" t="s">
        <v>829</v>
      </c>
    </row>
    <row r="470" s="14" customFormat="1">
      <c r="A470" s="14"/>
      <c r="B470" s="239"/>
      <c r="C470" s="240"/>
      <c r="D470" s="230" t="s">
        <v>149</v>
      </c>
      <c r="E470" s="241" t="s">
        <v>1</v>
      </c>
      <c r="F470" s="242" t="s">
        <v>830</v>
      </c>
      <c r="G470" s="240"/>
      <c r="H470" s="243">
        <v>16.056000000000001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9" t="s">
        <v>149</v>
      </c>
      <c r="AU470" s="249" t="s">
        <v>86</v>
      </c>
      <c r="AV470" s="14" t="s">
        <v>86</v>
      </c>
      <c r="AW470" s="14" t="s">
        <v>33</v>
      </c>
      <c r="AX470" s="14" t="s">
        <v>84</v>
      </c>
      <c r="AY470" s="249" t="s">
        <v>140</v>
      </c>
    </row>
    <row r="471" s="2" customFormat="1" ht="16.5" customHeight="1">
      <c r="A471" s="39"/>
      <c r="B471" s="40"/>
      <c r="C471" s="215" t="s">
        <v>831</v>
      </c>
      <c r="D471" s="215" t="s">
        <v>142</v>
      </c>
      <c r="E471" s="216" t="s">
        <v>832</v>
      </c>
      <c r="F471" s="217" t="s">
        <v>833</v>
      </c>
      <c r="G471" s="218" t="s">
        <v>160</v>
      </c>
      <c r="H471" s="219">
        <v>4.1399999999999997</v>
      </c>
      <c r="I471" s="220"/>
      <c r="J471" s="221">
        <f>ROUND(I471*H471,2)</f>
        <v>0</v>
      </c>
      <c r="K471" s="217" t="s">
        <v>146</v>
      </c>
      <c r="L471" s="45"/>
      <c r="M471" s="222" t="s">
        <v>1</v>
      </c>
      <c r="N471" s="223" t="s">
        <v>41</v>
      </c>
      <c r="O471" s="92"/>
      <c r="P471" s="224">
        <f>O471*H471</f>
        <v>0</v>
      </c>
      <c r="Q471" s="224">
        <v>0</v>
      </c>
      <c r="R471" s="224">
        <f>Q471*H471</f>
        <v>0</v>
      </c>
      <c r="S471" s="224">
        <v>0</v>
      </c>
      <c r="T471" s="22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6" t="s">
        <v>248</v>
      </c>
      <c r="AT471" s="226" t="s">
        <v>142</v>
      </c>
      <c r="AU471" s="226" t="s">
        <v>86</v>
      </c>
      <c r="AY471" s="18" t="s">
        <v>140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8" t="s">
        <v>84</v>
      </c>
      <c r="BK471" s="227">
        <f>ROUND(I471*H471,2)</f>
        <v>0</v>
      </c>
      <c r="BL471" s="18" t="s">
        <v>248</v>
      </c>
      <c r="BM471" s="226" t="s">
        <v>834</v>
      </c>
    </row>
    <row r="472" s="14" customFormat="1">
      <c r="A472" s="14"/>
      <c r="B472" s="239"/>
      <c r="C472" s="240"/>
      <c r="D472" s="230" t="s">
        <v>149</v>
      </c>
      <c r="E472" s="241" t="s">
        <v>1</v>
      </c>
      <c r="F472" s="242" t="s">
        <v>835</v>
      </c>
      <c r="G472" s="240"/>
      <c r="H472" s="243">
        <v>4.1399999999999997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9" t="s">
        <v>149</v>
      </c>
      <c r="AU472" s="249" t="s">
        <v>86</v>
      </c>
      <c r="AV472" s="14" t="s">
        <v>86</v>
      </c>
      <c r="AW472" s="14" t="s">
        <v>33</v>
      </c>
      <c r="AX472" s="14" t="s">
        <v>84</v>
      </c>
      <c r="AY472" s="249" t="s">
        <v>140</v>
      </c>
    </row>
    <row r="473" s="2" customFormat="1" ht="16.5" customHeight="1">
      <c r="A473" s="39"/>
      <c r="B473" s="40"/>
      <c r="C473" s="272" t="s">
        <v>836</v>
      </c>
      <c r="D473" s="272" t="s">
        <v>213</v>
      </c>
      <c r="E473" s="273" t="s">
        <v>837</v>
      </c>
      <c r="F473" s="274" t="s">
        <v>838</v>
      </c>
      <c r="G473" s="275" t="s">
        <v>160</v>
      </c>
      <c r="H473" s="276">
        <v>5.0670000000000002</v>
      </c>
      <c r="I473" s="277"/>
      <c r="J473" s="278">
        <f>ROUND(I473*H473,2)</f>
        <v>0</v>
      </c>
      <c r="K473" s="274" t="s">
        <v>225</v>
      </c>
      <c r="L473" s="279"/>
      <c r="M473" s="280" t="s">
        <v>1</v>
      </c>
      <c r="N473" s="281" t="s">
        <v>41</v>
      </c>
      <c r="O473" s="92"/>
      <c r="P473" s="224">
        <f>O473*H473</f>
        <v>0</v>
      </c>
      <c r="Q473" s="224">
        <v>0.00016000000000000001</v>
      </c>
      <c r="R473" s="224">
        <f>Q473*H473</f>
        <v>0.00081072000000000013</v>
      </c>
      <c r="S473" s="224">
        <v>0</v>
      </c>
      <c r="T473" s="22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6" t="s">
        <v>350</v>
      </c>
      <c r="AT473" s="226" t="s">
        <v>213</v>
      </c>
      <c r="AU473" s="226" t="s">
        <v>86</v>
      </c>
      <c r="AY473" s="18" t="s">
        <v>140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8" t="s">
        <v>84</v>
      </c>
      <c r="BK473" s="227">
        <f>ROUND(I473*H473,2)</f>
        <v>0</v>
      </c>
      <c r="BL473" s="18" t="s">
        <v>248</v>
      </c>
      <c r="BM473" s="226" t="s">
        <v>839</v>
      </c>
    </row>
    <row r="474" s="14" customFormat="1">
      <c r="A474" s="14"/>
      <c r="B474" s="239"/>
      <c r="C474" s="240"/>
      <c r="D474" s="230" t="s">
        <v>149</v>
      </c>
      <c r="E474" s="241" t="s">
        <v>1</v>
      </c>
      <c r="F474" s="242" t="s">
        <v>840</v>
      </c>
      <c r="G474" s="240"/>
      <c r="H474" s="243">
        <v>4.968</v>
      </c>
      <c r="I474" s="244"/>
      <c r="J474" s="240"/>
      <c r="K474" s="240"/>
      <c r="L474" s="245"/>
      <c r="M474" s="246"/>
      <c r="N474" s="247"/>
      <c r="O474" s="247"/>
      <c r="P474" s="247"/>
      <c r="Q474" s="247"/>
      <c r="R474" s="247"/>
      <c r="S474" s="247"/>
      <c r="T474" s="24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9" t="s">
        <v>149</v>
      </c>
      <c r="AU474" s="249" t="s">
        <v>86</v>
      </c>
      <c r="AV474" s="14" t="s">
        <v>86</v>
      </c>
      <c r="AW474" s="14" t="s">
        <v>33</v>
      </c>
      <c r="AX474" s="14" t="s">
        <v>84</v>
      </c>
      <c r="AY474" s="249" t="s">
        <v>140</v>
      </c>
    </row>
    <row r="475" s="14" customFormat="1">
      <c r="A475" s="14"/>
      <c r="B475" s="239"/>
      <c r="C475" s="240"/>
      <c r="D475" s="230" t="s">
        <v>149</v>
      </c>
      <c r="E475" s="240"/>
      <c r="F475" s="242" t="s">
        <v>841</v>
      </c>
      <c r="G475" s="240"/>
      <c r="H475" s="243">
        <v>5.0670000000000002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9" t="s">
        <v>149</v>
      </c>
      <c r="AU475" s="249" t="s">
        <v>86</v>
      </c>
      <c r="AV475" s="14" t="s">
        <v>86</v>
      </c>
      <c r="AW475" s="14" t="s">
        <v>4</v>
      </c>
      <c r="AX475" s="14" t="s">
        <v>84</v>
      </c>
      <c r="AY475" s="249" t="s">
        <v>140</v>
      </c>
    </row>
    <row r="476" s="2" customFormat="1" ht="24.15" customHeight="1">
      <c r="A476" s="39"/>
      <c r="B476" s="40"/>
      <c r="C476" s="215" t="s">
        <v>842</v>
      </c>
      <c r="D476" s="215" t="s">
        <v>142</v>
      </c>
      <c r="E476" s="216" t="s">
        <v>843</v>
      </c>
      <c r="F476" s="217" t="s">
        <v>844</v>
      </c>
      <c r="G476" s="218" t="s">
        <v>210</v>
      </c>
      <c r="H476" s="219">
        <v>0.063</v>
      </c>
      <c r="I476" s="220"/>
      <c r="J476" s="221">
        <f>ROUND(I476*H476,2)</f>
        <v>0</v>
      </c>
      <c r="K476" s="217" t="s">
        <v>146</v>
      </c>
      <c r="L476" s="45"/>
      <c r="M476" s="222" t="s">
        <v>1</v>
      </c>
      <c r="N476" s="223" t="s">
        <v>41</v>
      </c>
      <c r="O476" s="92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6" t="s">
        <v>248</v>
      </c>
      <c r="AT476" s="226" t="s">
        <v>142</v>
      </c>
      <c r="AU476" s="226" t="s">
        <v>86</v>
      </c>
      <c r="AY476" s="18" t="s">
        <v>140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8" t="s">
        <v>84</v>
      </c>
      <c r="BK476" s="227">
        <f>ROUND(I476*H476,2)</f>
        <v>0</v>
      </c>
      <c r="BL476" s="18" t="s">
        <v>248</v>
      </c>
      <c r="BM476" s="226" t="s">
        <v>845</v>
      </c>
    </row>
    <row r="477" s="12" customFormat="1" ht="22.8" customHeight="1">
      <c r="A477" s="12"/>
      <c r="B477" s="199"/>
      <c r="C477" s="200"/>
      <c r="D477" s="201" t="s">
        <v>75</v>
      </c>
      <c r="E477" s="213" t="s">
        <v>846</v>
      </c>
      <c r="F477" s="213" t="s">
        <v>847</v>
      </c>
      <c r="G477" s="200"/>
      <c r="H477" s="200"/>
      <c r="I477" s="203"/>
      <c r="J477" s="214">
        <f>BK477</f>
        <v>0</v>
      </c>
      <c r="K477" s="200"/>
      <c r="L477" s="205"/>
      <c r="M477" s="206"/>
      <c r="N477" s="207"/>
      <c r="O477" s="207"/>
      <c r="P477" s="208">
        <f>SUM(P478:P488)</f>
        <v>0</v>
      </c>
      <c r="Q477" s="207"/>
      <c r="R477" s="208">
        <f>SUM(R478:R488)</f>
        <v>0.027693600000000002</v>
      </c>
      <c r="S477" s="207"/>
      <c r="T477" s="209">
        <f>SUM(T478:T488)</f>
        <v>0.032639999999999995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86</v>
      </c>
      <c r="AT477" s="211" t="s">
        <v>75</v>
      </c>
      <c r="AU477" s="211" t="s">
        <v>84</v>
      </c>
      <c r="AY477" s="210" t="s">
        <v>140</v>
      </c>
      <c r="BK477" s="212">
        <f>SUM(BK478:BK488)</f>
        <v>0</v>
      </c>
    </row>
    <row r="478" s="2" customFormat="1" ht="24.15" customHeight="1">
      <c r="A478" s="39"/>
      <c r="B478" s="40"/>
      <c r="C478" s="215" t="s">
        <v>848</v>
      </c>
      <c r="D478" s="215" t="s">
        <v>142</v>
      </c>
      <c r="E478" s="216" t="s">
        <v>849</v>
      </c>
      <c r="F478" s="217" t="s">
        <v>850</v>
      </c>
      <c r="G478" s="218" t="s">
        <v>178</v>
      </c>
      <c r="H478" s="219">
        <v>1.2</v>
      </c>
      <c r="I478" s="220"/>
      <c r="J478" s="221">
        <f>ROUND(I478*H478,2)</f>
        <v>0</v>
      </c>
      <c r="K478" s="217" t="s">
        <v>146</v>
      </c>
      <c r="L478" s="45"/>
      <c r="M478" s="222" t="s">
        <v>1</v>
      </c>
      <c r="N478" s="223" t="s">
        <v>41</v>
      </c>
      <c r="O478" s="92"/>
      <c r="P478" s="224">
        <f>O478*H478</f>
        <v>0</v>
      </c>
      <c r="Q478" s="224">
        <v>0</v>
      </c>
      <c r="R478" s="224">
        <f>Q478*H478</f>
        <v>0</v>
      </c>
      <c r="S478" s="224">
        <v>0.027199999999999998</v>
      </c>
      <c r="T478" s="225">
        <f>S478*H478</f>
        <v>0.032639999999999995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6" t="s">
        <v>248</v>
      </c>
      <c r="AT478" s="226" t="s">
        <v>142</v>
      </c>
      <c r="AU478" s="226" t="s">
        <v>86</v>
      </c>
      <c r="AY478" s="18" t="s">
        <v>140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8" t="s">
        <v>84</v>
      </c>
      <c r="BK478" s="227">
        <f>ROUND(I478*H478,2)</f>
        <v>0</v>
      </c>
      <c r="BL478" s="18" t="s">
        <v>248</v>
      </c>
      <c r="BM478" s="226" t="s">
        <v>851</v>
      </c>
    </row>
    <row r="479" s="13" customFormat="1">
      <c r="A479" s="13"/>
      <c r="B479" s="228"/>
      <c r="C479" s="229"/>
      <c r="D479" s="230" t="s">
        <v>149</v>
      </c>
      <c r="E479" s="231" t="s">
        <v>1</v>
      </c>
      <c r="F479" s="232" t="s">
        <v>852</v>
      </c>
      <c r="G479" s="229"/>
      <c r="H479" s="231" t="s">
        <v>1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8" t="s">
        <v>149</v>
      </c>
      <c r="AU479" s="238" t="s">
        <v>86</v>
      </c>
      <c r="AV479" s="13" t="s">
        <v>84</v>
      </c>
      <c r="AW479" s="13" t="s">
        <v>33</v>
      </c>
      <c r="AX479" s="13" t="s">
        <v>76</v>
      </c>
      <c r="AY479" s="238" t="s">
        <v>140</v>
      </c>
    </row>
    <row r="480" s="14" customFormat="1">
      <c r="A480" s="14"/>
      <c r="B480" s="239"/>
      <c r="C480" s="240"/>
      <c r="D480" s="230" t="s">
        <v>149</v>
      </c>
      <c r="E480" s="241" t="s">
        <v>1</v>
      </c>
      <c r="F480" s="242" t="s">
        <v>853</v>
      </c>
      <c r="G480" s="240"/>
      <c r="H480" s="243">
        <v>1.2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9" t="s">
        <v>149</v>
      </c>
      <c r="AU480" s="249" t="s">
        <v>86</v>
      </c>
      <c r="AV480" s="14" t="s">
        <v>86</v>
      </c>
      <c r="AW480" s="14" t="s">
        <v>33</v>
      </c>
      <c r="AX480" s="14" t="s">
        <v>84</v>
      </c>
      <c r="AY480" s="249" t="s">
        <v>140</v>
      </c>
    </row>
    <row r="481" s="2" customFormat="1" ht="33" customHeight="1">
      <c r="A481" s="39"/>
      <c r="B481" s="40"/>
      <c r="C481" s="215" t="s">
        <v>854</v>
      </c>
      <c r="D481" s="215" t="s">
        <v>142</v>
      </c>
      <c r="E481" s="216" t="s">
        <v>855</v>
      </c>
      <c r="F481" s="217" t="s">
        <v>856</v>
      </c>
      <c r="G481" s="218" t="s">
        <v>178</v>
      </c>
      <c r="H481" s="219">
        <v>1.2</v>
      </c>
      <c r="I481" s="220"/>
      <c r="J481" s="221">
        <f>ROUND(I481*H481,2)</f>
        <v>0</v>
      </c>
      <c r="K481" s="217" t="s">
        <v>146</v>
      </c>
      <c r="L481" s="45"/>
      <c r="M481" s="222" t="s">
        <v>1</v>
      </c>
      <c r="N481" s="223" t="s">
        <v>41</v>
      </c>
      <c r="O481" s="92"/>
      <c r="P481" s="224">
        <f>O481*H481</f>
        <v>0</v>
      </c>
      <c r="Q481" s="224">
        <v>0.0060000000000000001</v>
      </c>
      <c r="R481" s="224">
        <f>Q481*H481</f>
        <v>0.0071999999999999998</v>
      </c>
      <c r="S481" s="224">
        <v>0</v>
      </c>
      <c r="T481" s="225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6" t="s">
        <v>248</v>
      </c>
      <c r="AT481" s="226" t="s">
        <v>142</v>
      </c>
      <c r="AU481" s="226" t="s">
        <v>86</v>
      </c>
      <c r="AY481" s="18" t="s">
        <v>140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18" t="s">
        <v>84</v>
      </c>
      <c r="BK481" s="227">
        <f>ROUND(I481*H481,2)</f>
        <v>0</v>
      </c>
      <c r="BL481" s="18" t="s">
        <v>248</v>
      </c>
      <c r="BM481" s="226" t="s">
        <v>857</v>
      </c>
    </row>
    <row r="482" s="14" customFormat="1">
      <c r="A482" s="14"/>
      <c r="B482" s="239"/>
      <c r="C482" s="240"/>
      <c r="D482" s="230" t="s">
        <v>149</v>
      </c>
      <c r="E482" s="241" t="s">
        <v>1</v>
      </c>
      <c r="F482" s="242" t="s">
        <v>853</v>
      </c>
      <c r="G482" s="240"/>
      <c r="H482" s="243">
        <v>1.2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9" t="s">
        <v>149</v>
      </c>
      <c r="AU482" s="249" t="s">
        <v>86</v>
      </c>
      <c r="AV482" s="14" t="s">
        <v>86</v>
      </c>
      <c r="AW482" s="14" t="s">
        <v>33</v>
      </c>
      <c r="AX482" s="14" t="s">
        <v>84</v>
      </c>
      <c r="AY482" s="249" t="s">
        <v>140</v>
      </c>
    </row>
    <row r="483" s="2" customFormat="1" ht="16.5" customHeight="1">
      <c r="A483" s="39"/>
      <c r="B483" s="40"/>
      <c r="C483" s="272" t="s">
        <v>858</v>
      </c>
      <c r="D483" s="272" t="s">
        <v>213</v>
      </c>
      <c r="E483" s="273" t="s">
        <v>859</v>
      </c>
      <c r="F483" s="274" t="s">
        <v>860</v>
      </c>
      <c r="G483" s="275" t="s">
        <v>178</v>
      </c>
      <c r="H483" s="276">
        <v>1.5840000000000001</v>
      </c>
      <c r="I483" s="277"/>
      <c r="J483" s="278">
        <f>ROUND(I483*H483,2)</f>
        <v>0</v>
      </c>
      <c r="K483" s="274" t="s">
        <v>225</v>
      </c>
      <c r="L483" s="279"/>
      <c r="M483" s="280" t="s">
        <v>1</v>
      </c>
      <c r="N483" s="281" t="s">
        <v>41</v>
      </c>
      <c r="O483" s="92"/>
      <c r="P483" s="224">
        <f>O483*H483</f>
        <v>0</v>
      </c>
      <c r="Q483" s="224">
        <v>0.0129</v>
      </c>
      <c r="R483" s="224">
        <f>Q483*H483</f>
        <v>0.0204336</v>
      </c>
      <c r="S483" s="224">
        <v>0</v>
      </c>
      <c r="T483" s="22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6" t="s">
        <v>350</v>
      </c>
      <c r="AT483" s="226" t="s">
        <v>213</v>
      </c>
      <c r="AU483" s="226" t="s">
        <v>86</v>
      </c>
      <c r="AY483" s="18" t="s">
        <v>140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8" t="s">
        <v>84</v>
      </c>
      <c r="BK483" s="227">
        <f>ROUND(I483*H483,2)</f>
        <v>0</v>
      </c>
      <c r="BL483" s="18" t="s">
        <v>248</v>
      </c>
      <c r="BM483" s="226" t="s">
        <v>861</v>
      </c>
    </row>
    <row r="484" s="14" customFormat="1">
      <c r="A484" s="14"/>
      <c r="B484" s="239"/>
      <c r="C484" s="240"/>
      <c r="D484" s="230" t="s">
        <v>149</v>
      </c>
      <c r="E484" s="240"/>
      <c r="F484" s="242" t="s">
        <v>862</v>
      </c>
      <c r="G484" s="240"/>
      <c r="H484" s="243">
        <v>1.5840000000000001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9" t="s">
        <v>149</v>
      </c>
      <c r="AU484" s="249" t="s">
        <v>86</v>
      </c>
      <c r="AV484" s="14" t="s">
        <v>86</v>
      </c>
      <c r="AW484" s="14" t="s">
        <v>4</v>
      </c>
      <c r="AX484" s="14" t="s">
        <v>84</v>
      </c>
      <c r="AY484" s="249" t="s">
        <v>140</v>
      </c>
    </row>
    <row r="485" s="2" customFormat="1" ht="16.5" customHeight="1">
      <c r="A485" s="39"/>
      <c r="B485" s="40"/>
      <c r="C485" s="215" t="s">
        <v>863</v>
      </c>
      <c r="D485" s="215" t="s">
        <v>142</v>
      </c>
      <c r="E485" s="216" t="s">
        <v>864</v>
      </c>
      <c r="F485" s="217" t="s">
        <v>865</v>
      </c>
      <c r="G485" s="218" t="s">
        <v>156</v>
      </c>
      <c r="H485" s="219">
        <v>3</v>
      </c>
      <c r="I485" s="220"/>
      <c r="J485" s="221">
        <f>ROUND(I485*H485,2)</f>
        <v>0</v>
      </c>
      <c r="K485" s="217" t="s">
        <v>146</v>
      </c>
      <c r="L485" s="45"/>
      <c r="M485" s="222" t="s">
        <v>1</v>
      </c>
      <c r="N485" s="223" t="s">
        <v>41</v>
      </c>
      <c r="O485" s="92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6" t="s">
        <v>248</v>
      </c>
      <c r="AT485" s="226" t="s">
        <v>142</v>
      </c>
      <c r="AU485" s="226" t="s">
        <v>86</v>
      </c>
      <c r="AY485" s="18" t="s">
        <v>140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8" t="s">
        <v>84</v>
      </c>
      <c r="BK485" s="227">
        <f>ROUND(I485*H485,2)</f>
        <v>0</v>
      </c>
      <c r="BL485" s="18" t="s">
        <v>248</v>
      </c>
      <c r="BM485" s="226" t="s">
        <v>866</v>
      </c>
    </row>
    <row r="486" s="2" customFormat="1" ht="24.15" customHeight="1">
      <c r="A486" s="39"/>
      <c r="B486" s="40"/>
      <c r="C486" s="215" t="s">
        <v>867</v>
      </c>
      <c r="D486" s="215" t="s">
        <v>142</v>
      </c>
      <c r="E486" s="216" t="s">
        <v>868</v>
      </c>
      <c r="F486" s="217" t="s">
        <v>869</v>
      </c>
      <c r="G486" s="218" t="s">
        <v>178</v>
      </c>
      <c r="H486" s="219">
        <v>1.2</v>
      </c>
      <c r="I486" s="220"/>
      <c r="J486" s="221">
        <f>ROUND(I486*H486,2)</f>
        <v>0</v>
      </c>
      <c r="K486" s="217" t="s">
        <v>146</v>
      </c>
      <c r="L486" s="45"/>
      <c r="M486" s="222" t="s">
        <v>1</v>
      </c>
      <c r="N486" s="223" t="s">
        <v>41</v>
      </c>
      <c r="O486" s="92"/>
      <c r="P486" s="224">
        <f>O486*H486</f>
        <v>0</v>
      </c>
      <c r="Q486" s="224">
        <v>5.0000000000000002E-05</v>
      </c>
      <c r="R486" s="224">
        <f>Q486*H486</f>
        <v>6.0000000000000002E-05</v>
      </c>
      <c r="S486" s="224">
        <v>0</v>
      </c>
      <c r="T486" s="22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6" t="s">
        <v>248</v>
      </c>
      <c r="AT486" s="226" t="s">
        <v>142</v>
      </c>
      <c r="AU486" s="226" t="s">
        <v>86</v>
      </c>
      <c r="AY486" s="18" t="s">
        <v>140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18" t="s">
        <v>84</v>
      </c>
      <c r="BK486" s="227">
        <f>ROUND(I486*H486,2)</f>
        <v>0</v>
      </c>
      <c r="BL486" s="18" t="s">
        <v>248</v>
      </c>
      <c r="BM486" s="226" t="s">
        <v>870</v>
      </c>
    </row>
    <row r="487" s="14" customFormat="1">
      <c r="A487" s="14"/>
      <c r="B487" s="239"/>
      <c r="C487" s="240"/>
      <c r="D487" s="230" t="s">
        <v>149</v>
      </c>
      <c r="E487" s="241" t="s">
        <v>1</v>
      </c>
      <c r="F487" s="242" t="s">
        <v>853</v>
      </c>
      <c r="G487" s="240"/>
      <c r="H487" s="243">
        <v>1.2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9" t="s">
        <v>149</v>
      </c>
      <c r="AU487" s="249" t="s">
        <v>86</v>
      </c>
      <c r="AV487" s="14" t="s">
        <v>86</v>
      </c>
      <c r="AW487" s="14" t="s">
        <v>33</v>
      </c>
      <c r="AX487" s="14" t="s">
        <v>84</v>
      </c>
      <c r="AY487" s="249" t="s">
        <v>140</v>
      </c>
    </row>
    <row r="488" s="2" customFormat="1" ht="24.15" customHeight="1">
      <c r="A488" s="39"/>
      <c r="B488" s="40"/>
      <c r="C488" s="215" t="s">
        <v>871</v>
      </c>
      <c r="D488" s="215" t="s">
        <v>142</v>
      </c>
      <c r="E488" s="216" t="s">
        <v>872</v>
      </c>
      <c r="F488" s="217" t="s">
        <v>873</v>
      </c>
      <c r="G488" s="218" t="s">
        <v>210</v>
      </c>
      <c r="H488" s="219">
        <v>0.028000000000000001</v>
      </c>
      <c r="I488" s="220"/>
      <c r="J488" s="221">
        <f>ROUND(I488*H488,2)</f>
        <v>0</v>
      </c>
      <c r="K488" s="217" t="s">
        <v>146</v>
      </c>
      <c r="L488" s="45"/>
      <c r="M488" s="222" t="s">
        <v>1</v>
      </c>
      <c r="N488" s="223" t="s">
        <v>41</v>
      </c>
      <c r="O488" s="92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6" t="s">
        <v>248</v>
      </c>
      <c r="AT488" s="226" t="s">
        <v>142</v>
      </c>
      <c r="AU488" s="226" t="s">
        <v>86</v>
      </c>
      <c r="AY488" s="18" t="s">
        <v>140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8" t="s">
        <v>84</v>
      </c>
      <c r="BK488" s="227">
        <f>ROUND(I488*H488,2)</f>
        <v>0</v>
      </c>
      <c r="BL488" s="18" t="s">
        <v>248</v>
      </c>
      <c r="BM488" s="226" t="s">
        <v>874</v>
      </c>
    </row>
    <row r="489" s="12" customFormat="1" ht="22.8" customHeight="1">
      <c r="A489" s="12"/>
      <c r="B489" s="199"/>
      <c r="C489" s="200"/>
      <c r="D489" s="201" t="s">
        <v>75</v>
      </c>
      <c r="E489" s="213" t="s">
        <v>875</v>
      </c>
      <c r="F489" s="213" t="s">
        <v>876</v>
      </c>
      <c r="G489" s="200"/>
      <c r="H489" s="200"/>
      <c r="I489" s="203"/>
      <c r="J489" s="214">
        <f>BK489</f>
        <v>0</v>
      </c>
      <c r="K489" s="200"/>
      <c r="L489" s="205"/>
      <c r="M489" s="206"/>
      <c r="N489" s="207"/>
      <c r="O489" s="207"/>
      <c r="P489" s="208">
        <f>SUM(P490:P505)</f>
        <v>0</v>
      </c>
      <c r="Q489" s="207"/>
      <c r="R489" s="208">
        <f>SUM(R490:R505)</f>
        <v>0.016116999999999999</v>
      </c>
      <c r="S489" s="207"/>
      <c r="T489" s="209">
        <f>SUM(T490:T505)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0" t="s">
        <v>86</v>
      </c>
      <c r="AT489" s="211" t="s">
        <v>75</v>
      </c>
      <c r="AU489" s="211" t="s">
        <v>84</v>
      </c>
      <c r="AY489" s="210" t="s">
        <v>140</v>
      </c>
      <c r="BK489" s="212">
        <f>SUM(BK490:BK505)</f>
        <v>0</v>
      </c>
    </row>
    <row r="490" s="2" customFormat="1" ht="24.15" customHeight="1">
      <c r="A490" s="39"/>
      <c r="B490" s="40"/>
      <c r="C490" s="215" t="s">
        <v>877</v>
      </c>
      <c r="D490" s="215" t="s">
        <v>142</v>
      </c>
      <c r="E490" s="216" t="s">
        <v>878</v>
      </c>
      <c r="F490" s="217" t="s">
        <v>879</v>
      </c>
      <c r="G490" s="218" t="s">
        <v>178</v>
      </c>
      <c r="H490" s="219">
        <v>18.899999999999999</v>
      </c>
      <c r="I490" s="220"/>
      <c r="J490" s="221">
        <f>ROUND(I490*H490,2)</f>
        <v>0</v>
      </c>
      <c r="K490" s="217" t="s">
        <v>146</v>
      </c>
      <c r="L490" s="45"/>
      <c r="M490" s="222" t="s">
        <v>1</v>
      </c>
      <c r="N490" s="223" t="s">
        <v>41</v>
      </c>
      <c r="O490" s="92"/>
      <c r="P490" s="224">
        <f>O490*H490</f>
        <v>0</v>
      </c>
      <c r="Q490" s="224">
        <v>6.9999999999999994E-05</v>
      </c>
      <c r="R490" s="224">
        <f>Q490*H490</f>
        <v>0.0013229999999999997</v>
      </c>
      <c r="S490" s="224">
        <v>0</v>
      </c>
      <c r="T490" s="22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6" t="s">
        <v>248</v>
      </c>
      <c r="AT490" s="226" t="s">
        <v>142</v>
      </c>
      <c r="AU490" s="226" t="s">
        <v>86</v>
      </c>
      <c r="AY490" s="18" t="s">
        <v>140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8" t="s">
        <v>84</v>
      </c>
      <c r="BK490" s="227">
        <f>ROUND(I490*H490,2)</f>
        <v>0</v>
      </c>
      <c r="BL490" s="18" t="s">
        <v>248</v>
      </c>
      <c r="BM490" s="226" t="s">
        <v>880</v>
      </c>
    </row>
    <row r="491" s="13" customFormat="1">
      <c r="A491" s="13"/>
      <c r="B491" s="228"/>
      <c r="C491" s="229"/>
      <c r="D491" s="230" t="s">
        <v>149</v>
      </c>
      <c r="E491" s="231" t="s">
        <v>1</v>
      </c>
      <c r="F491" s="232" t="s">
        <v>881</v>
      </c>
      <c r="G491" s="229"/>
      <c r="H491" s="231" t="s">
        <v>1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8" t="s">
        <v>149</v>
      </c>
      <c r="AU491" s="238" t="s">
        <v>86</v>
      </c>
      <c r="AV491" s="13" t="s">
        <v>84</v>
      </c>
      <c r="AW491" s="13" t="s">
        <v>33</v>
      </c>
      <c r="AX491" s="13" t="s">
        <v>76</v>
      </c>
      <c r="AY491" s="238" t="s">
        <v>140</v>
      </c>
    </row>
    <row r="492" s="14" customFormat="1">
      <c r="A492" s="14"/>
      <c r="B492" s="239"/>
      <c r="C492" s="240"/>
      <c r="D492" s="230" t="s">
        <v>149</v>
      </c>
      <c r="E492" s="241" t="s">
        <v>1</v>
      </c>
      <c r="F492" s="242" t="s">
        <v>882</v>
      </c>
      <c r="G492" s="240"/>
      <c r="H492" s="243">
        <v>18.899999999999999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9" t="s">
        <v>149</v>
      </c>
      <c r="AU492" s="249" t="s">
        <v>86</v>
      </c>
      <c r="AV492" s="14" t="s">
        <v>86</v>
      </c>
      <c r="AW492" s="14" t="s">
        <v>33</v>
      </c>
      <c r="AX492" s="14" t="s">
        <v>84</v>
      </c>
      <c r="AY492" s="249" t="s">
        <v>140</v>
      </c>
    </row>
    <row r="493" s="2" customFormat="1" ht="24.15" customHeight="1">
      <c r="A493" s="39"/>
      <c r="B493" s="40"/>
      <c r="C493" s="215" t="s">
        <v>883</v>
      </c>
      <c r="D493" s="215" t="s">
        <v>142</v>
      </c>
      <c r="E493" s="216" t="s">
        <v>884</v>
      </c>
      <c r="F493" s="217" t="s">
        <v>885</v>
      </c>
      <c r="G493" s="218" t="s">
        <v>178</v>
      </c>
      <c r="H493" s="219">
        <v>56.899999999999999</v>
      </c>
      <c r="I493" s="220"/>
      <c r="J493" s="221">
        <f>ROUND(I493*H493,2)</f>
        <v>0</v>
      </c>
      <c r="K493" s="217" t="s">
        <v>146</v>
      </c>
      <c r="L493" s="45"/>
      <c r="M493" s="222" t="s">
        <v>1</v>
      </c>
      <c r="N493" s="223" t="s">
        <v>41</v>
      </c>
      <c r="O493" s="92"/>
      <c r="P493" s="224">
        <f>O493*H493</f>
        <v>0</v>
      </c>
      <c r="Q493" s="224">
        <v>0.00013999999999999999</v>
      </c>
      <c r="R493" s="224">
        <f>Q493*H493</f>
        <v>0.0079659999999999991</v>
      </c>
      <c r="S493" s="224">
        <v>0</v>
      </c>
      <c r="T493" s="22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6" t="s">
        <v>248</v>
      </c>
      <c r="AT493" s="226" t="s">
        <v>142</v>
      </c>
      <c r="AU493" s="226" t="s">
        <v>86</v>
      </c>
      <c r="AY493" s="18" t="s">
        <v>140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8" t="s">
        <v>84</v>
      </c>
      <c r="BK493" s="227">
        <f>ROUND(I493*H493,2)</f>
        <v>0</v>
      </c>
      <c r="BL493" s="18" t="s">
        <v>248</v>
      </c>
      <c r="BM493" s="226" t="s">
        <v>886</v>
      </c>
    </row>
    <row r="494" s="13" customFormat="1">
      <c r="A494" s="13"/>
      <c r="B494" s="228"/>
      <c r="C494" s="229"/>
      <c r="D494" s="230" t="s">
        <v>149</v>
      </c>
      <c r="E494" s="231" t="s">
        <v>1</v>
      </c>
      <c r="F494" s="232" t="s">
        <v>881</v>
      </c>
      <c r="G494" s="229"/>
      <c r="H494" s="231" t="s">
        <v>1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8" t="s">
        <v>149</v>
      </c>
      <c r="AU494" s="238" t="s">
        <v>86</v>
      </c>
      <c r="AV494" s="13" t="s">
        <v>84</v>
      </c>
      <c r="AW494" s="13" t="s">
        <v>33</v>
      </c>
      <c r="AX494" s="13" t="s">
        <v>76</v>
      </c>
      <c r="AY494" s="238" t="s">
        <v>140</v>
      </c>
    </row>
    <row r="495" s="14" customFormat="1">
      <c r="A495" s="14"/>
      <c r="B495" s="239"/>
      <c r="C495" s="240"/>
      <c r="D495" s="230" t="s">
        <v>149</v>
      </c>
      <c r="E495" s="241" t="s">
        <v>1</v>
      </c>
      <c r="F495" s="242" t="s">
        <v>882</v>
      </c>
      <c r="G495" s="240"/>
      <c r="H495" s="243">
        <v>18.899999999999999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9" t="s">
        <v>149</v>
      </c>
      <c r="AU495" s="249" t="s">
        <v>86</v>
      </c>
      <c r="AV495" s="14" t="s">
        <v>86</v>
      </c>
      <c r="AW495" s="14" t="s">
        <v>33</v>
      </c>
      <c r="AX495" s="14" t="s">
        <v>76</v>
      </c>
      <c r="AY495" s="249" t="s">
        <v>140</v>
      </c>
    </row>
    <row r="496" s="13" customFormat="1">
      <c r="A496" s="13"/>
      <c r="B496" s="228"/>
      <c r="C496" s="229"/>
      <c r="D496" s="230" t="s">
        <v>149</v>
      </c>
      <c r="E496" s="231" t="s">
        <v>1</v>
      </c>
      <c r="F496" s="232" t="s">
        <v>887</v>
      </c>
      <c r="G496" s="229"/>
      <c r="H496" s="231" t="s">
        <v>1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8" t="s">
        <v>149</v>
      </c>
      <c r="AU496" s="238" t="s">
        <v>86</v>
      </c>
      <c r="AV496" s="13" t="s">
        <v>84</v>
      </c>
      <c r="AW496" s="13" t="s">
        <v>33</v>
      </c>
      <c r="AX496" s="13" t="s">
        <v>76</v>
      </c>
      <c r="AY496" s="238" t="s">
        <v>140</v>
      </c>
    </row>
    <row r="497" s="14" customFormat="1">
      <c r="A497" s="14"/>
      <c r="B497" s="239"/>
      <c r="C497" s="240"/>
      <c r="D497" s="230" t="s">
        <v>149</v>
      </c>
      <c r="E497" s="241" t="s">
        <v>1</v>
      </c>
      <c r="F497" s="242" t="s">
        <v>888</v>
      </c>
      <c r="G497" s="240"/>
      <c r="H497" s="243">
        <v>8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149</v>
      </c>
      <c r="AU497" s="249" t="s">
        <v>86</v>
      </c>
      <c r="AV497" s="14" t="s">
        <v>86</v>
      </c>
      <c r="AW497" s="14" t="s">
        <v>33</v>
      </c>
      <c r="AX497" s="14" t="s">
        <v>76</v>
      </c>
      <c r="AY497" s="249" t="s">
        <v>140</v>
      </c>
    </row>
    <row r="498" s="14" customFormat="1">
      <c r="A498" s="14"/>
      <c r="B498" s="239"/>
      <c r="C498" s="240"/>
      <c r="D498" s="230" t="s">
        <v>149</v>
      </c>
      <c r="E498" s="241" t="s">
        <v>1</v>
      </c>
      <c r="F498" s="242" t="s">
        <v>889</v>
      </c>
      <c r="G498" s="240"/>
      <c r="H498" s="243">
        <v>2.5600000000000001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9" t="s">
        <v>149</v>
      </c>
      <c r="AU498" s="249" t="s">
        <v>86</v>
      </c>
      <c r="AV498" s="14" t="s">
        <v>86</v>
      </c>
      <c r="AW498" s="14" t="s">
        <v>33</v>
      </c>
      <c r="AX498" s="14" t="s">
        <v>76</v>
      </c>
      <c r="AY498" s="249" t="s">
        <v>140</v>
      </c>
    </row>
    <row r="499" s="14" customFormat="1">
      <c r="A499" s="14"/>
      <c r="B499" s="239"/>
      <c r="C499" s="240"/>
      <c r="D499" s="230" t="s">
        <v>149</v>
      </c>
      <c r="E499" s="241" t="s">
        <v>1</v>
      </c>
      <c r="F499" s="242" t="s">
        <v>890</v>
      </c>
      <c r="G499" s="240"/>
      <c r="H499" s="243">
        <v>4.3200000000000003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9" t="s">
        <v>149</v>
      </c>
      <c r="AU499" s="249" t="s">
        <v>86</v>
      </c>
      <c r="AV499" s="14" t="s">
        <v>86</v>
      </c>
      <c r="AW499" s="14" t="s">
        <v>33</v>
      </c>
      <c r="AX499" s="14" t="s">
        <v>76</v>
      </c>
      <c r="AY499" s="249" t="s">
        <v>140</v>
      </c>
    </row>
    <row r="500" s="13" customFormat="1">
      <c r="A500" s="13"/>
      <c r="B500" s="228"/>
      <c r="C500" s="229"/>
      <c r="D500" s="230" t="s">
        <v>149</v>
      </c>
      <c r="E500" s="231" t="s">
        <v>1</v>
      </c>
      <c r="F500" s="232" t="s">
        <v>891</v>
      </c>
      <c r="G500" s="229"/>
      <c r="H500" s="231" t="s">
        <v>1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8" t="s">
        <v>149</v>
      </c>
      <c r="AU500" s="238" t="s">
        <v>86</v>
      </c>
      <c r="AV500" s="13" t="s">
        <v>84</v>
      </c>
      <c r="AW500" s="13" t="s">
        <v>33</v>
      </c>
      <c r="AX500" s="13" t="s">
        <v>76</v>
      </c>
      <c r="AY500" s="238" t="s">
        <v>140</v>
      </c>
    </row>
    <row r="501" s="14" customFormat="1">
      <c r="A501" s="14"/>
      <c r="B501" s="239"/>
      <c r="C501" s="240"/>
      <c r="D501" s="230" t="s">
        <v>149</v>
      </c>
      <c r="E501" s="241" t="s">
        <v>1</v>
      </c>
      <c r="F501" s="242" t="s">
        <v>278</v>
      </c>
      <c r="G501" s="240"/>
      <c r="H501" s="243">
        <v>20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9" t="s">
        <v>149</v>
      </c>
      <c r="AU501" s="249" t="s">
        <v>86</v>
      </c>
      <c r="AV501" s="14" t="s">
        <v>86</v>
      </c>
      <c r="AW501" s="14" t="s">
        <v>33</v>
      </c>
      <c r="AX501" s="14" t="s">
        <v>76</v>
      </c>
      <c r="AY501" s="249" t="s">
        <v>140</v>
      </c>
    </row>
    <row r="502" s="13" customFormat="1">
      <c r="A502" s="13"/>
      <c r="B502" s="228"/>
      <c r="C502" s="229"/>
      <c r="D502" s="230" t="s">
        <v>149</v>
      </c>
      <c r="E502" s="231" t="s">
        <v>1</v>
      </c>
      <c r="F502" s="232" t="s">
        <v>892</v>
      </c>
      <c r="G502" s="229"/>
      <c r="H502" s="231" t="s">
        <v>1</v>
      </c>
      <c r="I502" s="233"/>
      <c r="J502" s="229"/>
      <c r="K502" s="229"/>
      <c r="L502" s="234"/>
      <c r="M502" s="235"/>
      <c r="N502" s="236"/>
      <c r="O502" s="236"/>
      <c r="P502" s="236"/>
      <c r="Q502" s="236"/>
      <c r="R502" s="236"/>
      <c r="S502" s="236"/>
      <c r="T502" s="23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8" t="s">
        <v>149</v>
      </c>
      <c r="AU502" s="238" t="s">
        <v>86</v>
      </c>
      <c r="AV502" s="13" t="s">
        <v>84</v>
      </c>
      <c r="AW502" s="13" t="s">
        <v>33</v>
      </c>
      <c r="AX502" s="13" t="s">
        <v>76</v>
      </c>
      <c r="AY502" s="238" t="s">
        <v>140</v>
      </c>
    </row>
    <row r="503" s="14" customFormat="1">
      <c r="A503" s="14"/>
      <c r="B503" s="239"/>
      <c r="C503" s="240"/>
      <c r="D503" s="230" t="s">
        <v>149</v>
      </c>
      <c r="E503" s="241" t="s">
        <v>1</v>
      </c>
      <c r="F503" s="242" t="s">
        <v>893</v>
      </c>
      <c r="G503" s="240"/>
      <c r="H503" s="243">
        <v>3.1200000000000001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149</v>
      </c>
      <c r="AU503" s="249" t="s">
        <v>86</v>
      </c>
      <c r="AV503" s="14" t="s">
        <v>86</v>
      </c>
      <c r="AW503" s="14" t="s">
        <v>33</v>
      </c>
      <c r="AX503" s="14" t="s">
        <v>76</v>
      </c>
      <c r="AY503" s="249" t="s">
        <v>140</v>
      </c>
    </row>
    <row r="504" s="15" customFormat="1">
      <c r="A504" s="15"/>
      <c r="B504" s="250"/>
      <c r="C504" s="251"/>
      <c r="D504" s="230" t="s">
        <v>149</v>
      </c>
      <c r="E504" s="252" t="s">
        <v>1</v>
      </c>
      <c r="F504" s="253" t="s">
        <v>175</v>
      </c>
      <c r="G504" s="251"/>
      <c r="H504" s="254">
        <v>56.899999999999999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0" t="s">
        <v>149</v>
      </c>
      <c r="AU504" s="260" t="s">
        <v>86</v>
      </c>
      <c r="AV504" s="15" t="s">
        <v>147</v>
      </c>
      <c r="AW504" s="15" t="s">
        <v>33</v>
      </c>
      <c r="AX504" s="15" t="s">
        <v>84</v>
      </c>
      <c r="AY504" s="260" t="s">
        <v>140</v>
      </c>
    </row>
    <row r="505" s="2" customFormat="1" ht="24.15" customHeight="1">
      <c r="A505" s="39"/>
      <c r="B505" s="40"/>
      <c r="C505" s="215" t="s">
        <v>894</v>
      </c>
      <c r="D505" s="215" t="s">
        <v>142</v>
      </c>
      <c r="E505" s="216" t="s">
        <v>895</v>
      </c>
      <c r="F505" s="217" t="s">
        <v>896</v>
      </c>
      <c r="G505" s="218" t="s">
        <v>178</v>
      </c>
      <c r="H505" s="219">
        <v>56.899999999999999</v>
      </c>
      <c r="I505" s="220"/>
      <c r="J505" s="221">
        <f>ROUND(I505*H505,2)</f>
        <v>0</v>
      </c>
      <c r="K505" s="217" t="s">
        <v>146</v>
      </c>
      <c r="L505" s="45"/>
      <c r="M505" s="222" t="s">
        <v>1</v>
      </c>
      <c r="N505" s="223" t="s">
        <v>41</v>
      </c>
      <c r="O505" s="92"/>
      <c r="P505" s="224">
        <f>O505*H505</f>
        <v>0</v>
      </c>
      <c r="Q505" s="224">
        <v>0.00012</v>
      </c>
      <c r="R505" s="224">
        <f>Q505*H505</f>
        <v>0.0068279999999999999</v>
      </c>
      <c r="S505" s="224">
        <v>0</v>
      </c>
      <c r="T505" s="22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6" t="s">
        <v>248</v>
      </c>
      <c r="AT505" s="226" t="s">
        <v>142</v>
      </c>
      <c r="AU505" s="226" t="s">
        <v>86</v>
      </c>
      <c r="AY505" s="18" t="s">
        <v>140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8" t="s">
        <v>84</v>
      </c>
      <c r="BK505" s="227">
        <f>ROUND(I505*H505,2)</f>
        <v>0</v>
      </c>
      <c r="BL505" s="18" t="s">
        <v>248</v>
      </c>
      <c r="BM505" s="226" t="s">
        <v>897</v>
      </c>
    </row>
    <row r="506" s="12" customFormat="1" ht="22.8" customHeight="1">
      <c r="A506" s="12"/>
      <c r="B506" s="199"/>
      <c r="C506" s="200"/>
      <c r="D506" s="201" t="s">
        <v>75</v>
      </c>
      <c r="E506" s="213" t="s">
        <v>898</v>
      </c>
      <c r="F506" s="213" t="s">
        <v>899</v>
      </c>
      <c r="G506" s="200"/>
      <c r="H506" s="200"/>
      <c r="I506" s="203"/>
      <c r="J506" s="214">
        <f>BK506</f>
        <v>0</v>
      </c>
      <c r="K506" s="200"/>
      <c r="L506" s="205"/>
      <c r="M506" s="206"/>
      <c r="N506" s="207"/>
      <c r="O506" s="207"/>
      <c r="P506" s="208">
        <f>SUM(P507:P539)</f>
        <v>0</v>
      </c>
      <c r="Q506" s="207"/>
      <c r="R506" s="208">
        <f>SUM(R507:R539)</f>
        <v>0.16067971000000003</v>
      </c>
      <c r="S506" s="207"/>
      <c r="T506" s="209">
        <f>SUM(T507:T539)</f>
        <v>0.0065149599999999993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0" t="s">
        <v>86</v>
      </c>
      <c r="AT506" s="211" t="s">
        <v>75</v>
      </c>
      <c r="AU506" s="211" t="s">
        <v>84</v>
      </c>
      <c r="AY506" s="210" t="s">
        <v>140</v>
      </c>
      <c r="BK506" s="212">
        <f>SUM(BK507:BK539)</f>
        <v>0</v>
      </c>
    </row>
    <row r="507" s="2" customFormat="1" ht="24.15" customHeight="1">
      <c r="A507" s="39"/>
      <c r="B507" s="40"/>
      <c r="C507" s="215" t="s">
        <v>900</v>
      </c>
      <c r="D507" s="215" t="s">
        <v>142</v>
      </c>
      <c r="E507" s="216" t="s">
        <v>901</v>
      </c>
      <c r="F507" s="217" t="s">
        <v>902</v>
      </c>
      <c r="G507" s="218" t="s">
        <v>178</v>
      </c>
      <c r="H507" s="219">
        <v>252.53999999999999</v>
      </c>
      <c r="I507" s="220"/>
      <c r="J507" s="221">
        <f>ROUND(I507*H507,2)</f>
        <v>0</v>
      </c>
      <c r="K507" s="217" t="s">
        <v>1</v>
      </c>
      <c r="L507" s="45"/>
      <c r="M507" s="222" t="s">
        <v>1</v>
      </c>
      <c r="N507" s="223" t="s">
        <v>41</v>
      </c>
      <c r="O507" s="92"/>
      <c r="P507" s="224">
        <f>O507*H507</f>
        <v>0</v>
      </c>
      <c r="Q507" s="224">
        <v>0</v>
      </c>
      <c r="R507" s="224">
        <f>Q507*H507</f>
        <v>0</v>
      </c>
      <c r="S507" s="224">
        <v>0</v>
      </c>
      <c r="T507" s="22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6" t="s">
        <v>248</v>
      </c>
      <c r="AT507" s="226" t="s">
        <v>142</v>
      </c>
      <c r="AU507" s="226" t="s">
        <v>86</v>
      </c>
      <c r="AY507" s="18" t="s">
        <v>140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18" t="s">
        <v>84</v>
      </c>
      <c r="BK507" s="227">
        <f>ROUND(I507*H507,2)</f>
        <v>0</v>
      </c>
      <c r="BL507" s="18" t="s">
        <v>248</v>
      </c>
      <c r="BM507" s="226" t="s">
        <v>903</v>
      </c>
    </row>
    <row r="508" s="13" customFormat="1">
      <c r="A508" s="13"/>
      <c r="B508" s="228"/>
      <c r="C508" s="229"/>
      <c r="D508" s="230" t="s">
        <v>149</v>
      </c>
      <c r="E508" s="231" t="s">
        <v>1</v>
      </c>
      <c r="F508" s="232" t="s">
        <v>904</v>
      </c>
      <c r="G508" s="229"/>
      <c r="H508" s="231" t="s">
        <v>1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8" t="s">
        <v>149</v>
      </c>
      <c r="AU508" s="238" t="s">
        <v>86</v>
      </c>
      <c r="AV508" s="13" t="s">
        <v>84</v>
      </c>
      <c r="AW508" s="13" t="s">
        <v>33</v>
      </c>
      <c r="AX508" s="13" t="s">
        <v>76</v>
      </c>
      <c r="AY508" s="238" t="s">
        <v>140</v>
      </c>
    </row>
    <row r="509" s="14" customFormat="1">
      <c r="A509" s="14"/>
      <c r="B509" s="239"/>
      <c r="C509" s="240"/>
      <c r="D509" s="230" t="s">
        <v>149</v>
      </c>
      <c r="E509" s="241" t="s">
        <v>1</v>
      </c>
      <c r="F509" s="242" t="s">
        <v>905</v>
      </c>
      <c r="G509" s="240"/>
      <c r="H509" s="243">
        <v>148.28999999999999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9" t="s">
        <v>149</v>
      </c>
      <c r="AU509" s="249" t="s">
        <v>86</v>
      </c>
      <c r="AV509" s="14" t="s">
        <v>86</v>
      </c>
      <c r="AW509" s="14" t="s">
        <v>33</v>
      </c>
      <c r="AX509" s="14" t="s">
        <v>76</v>
      </c>
      <c r="AY509" s="249" t="s">
        <v>140</v>
      </c>
    </row>
    <row r="510" s="14" customFormat="1">
      <c r="A510" s="14"/>
      <c r="B510" s="239"/>
      <c r="C510" s="240"/>
      <c r="D510" s="230" t="s">
        <v>149</v>
      </c>
      <c r="E510" s="241" t="s">
        <v>1</v>
      </c>
      <c r="F510" s="242" t="s">
        <v>906</v>
      </c>
      <c r="G510" s="240"/>
      <c r="H510" s="243">
        <v>21.780000000000001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9" t="s">
        <v>149</v>
      </c>
      <c r="AU510" s="249" t="s">
        <v>86</v>
      </c>
      <c r="AV510" s="14" t="s">
        <v>86</v>
      </c>
      <c r="AW510" s="14" t="s">
        <v>33</v>
      </c>
      <c r="AX510" s="14" t="s">
        <v>76</v>
      </c>
      <c r="AY510" s="249" t="s">
        <v>140</v>
      </c>
    </row>
    <row r="511" s="14" customFormat="1">
      <c r="A511" s="14"/>
      <c r="B511" s="239"/>
      <c r="C511" s="240"/>
      <c r="D511" s="230" t="s">
        <v>149</v>
      </c>
      <c r="E511" s="241" t="s">
        <v>1</v>
      </c>
      <c r="F511" s="242" t="s">
        <v>907</v>
      </c>
      <c r="G511" s="240"/>
      <c r="H511" s="243">
        <v>3.48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9" t="s">
        <v>149</v>
      </c>
      <c r="AU511" s="249" t="s">
        <v>86</v>
      </c>
      <c r="AV511" s="14" t="s">
        <v>86</v>
      </c>
      <c r="AW511" s="14" t="s">
        <v>33</v>
      </c>
      <c r="AX511" s="14" t="s">
        <v>76</v>
      </c>
      <c r="AY511" s="249" t="s">
        <v>140</v>
      </c>
    </row>
    <row r="512" s="13" customFormat="1">
      <c r="A512" s="13"/>
      <c r="B512" s="228"/>
      <c r="C512" s="229"/>
      <c r="D512" s="230" t="s">
        <v>149</v>
      </c>
      <c r="E512" s="231" t="s">
        <v>1</v>
      </c>
      <c r="F512" s="232" t="s">
        <v>908</v>
      </c>
      <c r="G512" s="229"/>
      <c r="H512" s="231" t="s">
        <v>1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8" t="s">
        <v>149</v>
      </c>
      <c r="AU512" s="238" t="s">
        <v>86</v>
      </c>
      <c r="AV512" s="13" t="s">
        <v>84</v>
      </c>
      <c r="AW512" s="13" t="s">
        <v>33</v>
      </c>
      <c r="AX512" s="13" t="s">
        <v>76</v>
      </c>
      <c r="AY512" s="238" t="s">
        <v>140</v>
      </c>
    </row>
    <row r="513" s="14" customFormat="1">
      <c r="A513" s="14"/>
      <c r="B513" s="239"/>
      <c r="C513" s="240"/>
      <c r="D513" s="230" t="s">
        <v>149</v>
      </c>
      <c r="E513" s="241" t="s">
        <v>1</v>
      </c>
      <c r="F513" s="242" t="s">
        <v>307</v>
      </c>
      <c r="G513" s="240"/>
      <c r="H513" s="243">
        <v>9.9100000000000001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9" t="s">
        <v>149</v>
      </c>
      <c r="AU513" s="249" t="s">
        <v>86</v>
      </c>
      <c r="AV513" s="14" t="s">
        <v>86</v>
      </c>
      <c r="AW513" s="14" t="s">
        <v>33</v>
      </c>
      <c r="AX513" s="14" t="s">
        <v>76</v>
      </c>
      <c r="AY513" s="249" t="s">
        <v>140</v>
      </c>
    </row>
    <row r="514" s="14" customFormat="1">
      <c r="A514" s="14"/>
      <c r="B514" s="239"/>
      <c r="C514" s="240"/>
      <c r="D514" s="230" t="s">
        <v>149</v>
      </c>
      <c r="E514" s="241" t="s">
        <v>1</v>
      </c>
      <c r="F514" s="242" t="s">
        <v>308</v>
      </c>
      <c r="G514" s="240"/>
      <c r="H514" s="243">
        <v>7.0919999999999996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9" t="s">
        <v>149</v>
      </c>
      <c r="AU514" s="249" t="s">
        <v>86</v>
      </c>
      <c r="AV514" s="14" t="s">
        <v>86</v>
      </c>
      <c r="AW514" s="14" t="s">
        <v>33</v>
      </c>
      <c r="AX514" s="14" t="s">
        <v>76</v>
      </c>
      <c r="AY514" s="249" t="s">
        <v>140</v>
      </c>
    </row>
    <row r="515" s="14" customFormat="1">
      <c r="A515" s="14"/>
      <c r="B515" s="239"/>
      <c r="C515" s="240"/>
      <c r="D515" s="230" t="s">
        <v>149</v>
      </c>
      <c r="E515" s="241" t="s">
        <v>1</v>
      </c>
      <c r="F515" s="242" t="s">
        <v>309</v>
      </c>
      <c r="G515" s="240"/>
      <c r="H515" s="243">
        <v>8.6059999999999999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9" t="s">
        <v>149</v>
      </c>
      <c r="AU515" s="249" t="s">
        <v>86</v>
      </c>
      <c r="AV515" s="14" t="s">
        <v>86</v>
      </c>
      <c r="AW515" s="14" t="s">
        <v>33</v>
      </c>
      <c r="AX515" s="14" t="s">
        <v>76</v>
      </c>
      <c r="AY515" s="249" t="s">
        <v>140</v>
      </c>
    </row>
    <row r="516" s="14" customFormat="1">
      <c r="A516" s="14"/>
      <c r="B516" s="239"/>
      <c r="C516" s="240"/>
      <c r="D516" s="230" t="s">
        <v>149</v>
      </c>
      <c r="E516" s="241" t="s">
        <v>1</v>
      </c>
      <c r="F516" s="242" t="s">
        <v>909</v>
      </c>
      <c r="G516" s="240"/>
      <c r="H516" s="243">
        <v>33.381999999999998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9" t="s">
        <v>149</v>
      </c>
      <c r="AU516" s="249" t="s">
        <v>86</v>
      </c>
      <c r="AV516" s="14" t="s">
        <v>86</v>
      </c>
      <c r="AW516" s="14" t="s">
        <v>33</v>
      </c>
      <c r="AX516" s="14" t="s">
        <v>76</v>
      </c>
      <c r="AY516" s="249" t="s">
        <v>140</v>
      </c>
    </row>
    <row r="517" s="13" customFormat="1">
      <c r="A517" s="13"/>
      <c r="B517" s="228"/>
      <c r="C517" s="229"/>
      <c r="D517" s="230" t="s">
        <v>149</v>
      </c>
      <c r="E517" s="231" t="s">
        <v>1</v>
      </c>
      <c r="F517" s="232" t="s">
        <v>910</v>
      </c>
      <c r="G517" s="229"/>
      <c r="H517" s="231" t="s">
        <v>1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8" t="s">
        <v>149</v>
      </c>
      <c r="AU517" s="238" t="s">
        <v>86</v>
      </c>
      <c r="AV517" s="13" t="s">
        <v>84</v>
      </c>
      <c r="AW517" s="13" t="s">
        <v>33</v>
      </c>
      <c r="AX517" s="13" t="s">
        <v>76</v>
      </c>
      <c r="AY517" s="238" t="s">
        <v>140</v>
      </c>
    </row>
    <row r="518" s="14" customFormat="1">
      <c r="A518" s="14"/>
      <c r="B518" s="239"/>
      <c r="C518" s="240"/>
      <c r="D518" s="230" t="s">
        <v>149</v>
      </c>
      <c r="E518" s="241" t="s">
        <v>1</v>
      </c>
      <c r="F518" s="242" t="s">
        <v>278</v>
      </c>
      <c r="G518" s="240"/>
      <c r="H518" s="243">
        <v>20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9" t="s">
        <v>149</v>
      </c>
      <c r="AU518" s="249" t="s">
        <v>86</v>
      </c>
      <c r="AV518" s="14" t="s">
        <v>86</v>
      </c>
      <c r="AW518" s="14" t="s">
        <v>33</v>
      </c>
      <c r="AX518" s="14" t="s">
        <v>76</v>
      </c>
      <c r="AY518" s="249" t="s">
        <v>140</v>
      </c>
    </row>
    <row r="519" s="15" customFormat="1">
      <c r="A519" s="15"/>
      <c r="B519" s="250"/>
      <c r="C519" s="251"/>
      <c r="D519" s="230" t="s">
        <v>149</v>
      </c>
      <c r="E519" s="252" t="s">
        <v>1</v>
      </c>
      <c r="F519" s="253" t="s">
        <v>175</v>
      </c>
      <c r="G519" s="251"/>
      <c r="H519" s="254">
        <v>252.53999999999999</v>
      </c>
      <c r="I519" s="255"/>
      <c r="J519" s="251"/>
      <c r="K519" s="251"/>
      <c r="L519" s="256"/>
      <c r="M519" s="257"/>
      <c r="N519" s="258"/>
      <c r="O519" s="258"/>
      <c r="P519" s="258"/>
      <c r="Q519" s="258"/>
      <c r="R519" s="258"/>
      <c r="S519" s="258"/>
      <c r="T519" s="25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0" t="s">
        <v>149</v>
      </c>
      <c r="AU519" s="260" t="s">
        <v>86</v>
      </c>
      <c r="AV519" s="15" t="s">
        <v>147</v>
      </c>
      <c r="AW519" s="15" t="s">
        <v>33</v>
      </c>
      <c r="AX519" s="15" t="s">
        <v>84</v>
      </c>
      <c r="AY519" s="260" t="s">
        <v>140</v>
      </c>
    </row>
    <row r="520" s="2" customFormat="1" ht="16.5" customHeight="1">
      <c r="A520" s="39"/>
      <c r="B520" s="40"/>
      <c r="C520" s="215" t="s">
        <v>911</v>
      </c>
      <c r="D520" s="215" t="s">
        <v>142</v>
      </c>
      <c r="E520" s="216" t="s">
        <v>912</v>
      </c>
      <c r="F520" s="217" t="s">
        <v>913</v>
      </c>
      <c r="G520" s="218" t="s">
        <v>178</v>
      </c>
      <c r="H520" s="219">
        <v>21.015999999999998</v>
      </c>
      <c r="I520" s="220"/>
      <c r="J520" s="221">
        <f>ROUND(I520*H520,2)</f>
        <v>0</v>
      </c>
      <c r="K520" s="217" t="s">
        <v>1</v>
      </c>
      <c r="L520" s="45"/>
      <c r="M520" s="222" t="s">
        <v>1</v>
      </c>
      <c r="N520" s="223" t="s">
        <v>41</v>
      </c>
      <c r="O520" s="92"/>
      <c r="P520" s="224">
        <f>O520*H520</f>
        <v>0</v>
      </c>
      <c r="Q520" s="224">
        <v>0.001</v>
      </c>
      <c r="R520" s="224">
        <f>Q520*H520</f>
        <v>0.021016</v>
      </c>
      <c r="S520" s="224">
        <v>0.00031</v>
      </c>
      <c r="T520" s="225">
        <f>S520*H520</f>
        <v>0.0065149599999999993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6" t="s">
        <v>248</v>
      </c>
      <c r="AT520" s="226" t="s">
        <v>142</v>
      </c>
      <c r="AU520" s="226" t="s">
        <v>86</v>
      </c>
      <c r="AY520" s="18" t="s">
        <v>140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8" t="s">
        <v>84</v>
      </c>
      <c r="BK520" s="227">
        <f>ROUND(I520*H520,2)</f>
        <v>0</v>
      </c>
      <c r="BL520" s="18" t="s">
        <v>248</v>
      </c>
      <c r="BM520" s="226" t="s">
        <v>914</v>
      </c>
    </row>
    <row r="521" s="13" customFormat="1">
      <c r="A521" s="13"/>
      <c r="B521" s="228"/>
      <c r="C521" s="229"/>
      <c r="D521" s="230" t="s">
        <v>149</v>
      </c>
      <c r="E521" s="231" t="s">
        <v>1</v>
      </c>
      <c r="F521" s="232" t="s">
        <v>915</v>
      </c>
      <c r="G521" s="229"/>
      <c r="H521" s="231" t="s">
        <v>1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8" t="s">
        <v>149</v>
      </c>
      <c r="AU521" s="238" t="s">
        <v>86</v>
      </c>
      <c r="AV521" s="13" t="s">
        <v>84</v>
      </c>
      <c r="AW521" s="13" t="s">
        <v>33</v>
      </c>
      <c r="AX521" s="13" t="s">
        <v>76</v>
      </c>
      <c r="AY521" s="238" t="s">
        <v>140</v>
      </c>
    </row>
    <row r="522" s="13" customFormat="1">
      <c r="A522" s="13"/>
      <c r="B522" s="228"/>
      <c r="C522" s="229"/>
      <c r="D522" s="230" t="s">
        <v>149</v>
      </c>
      <c r="E522" s="231" t="s">
        <v>1</v>
      </c>
      <c r="F522" s="232" t="s">
        <v>916</v>
      </c>
      <c r="G522" s="229"/>
      <c r="H522" s="231" t="s">
        <v>1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8" t="s">
        <v>149</v>
      </c>
      <c r="AU522" s="238" t="s">
        <v>86</v>
      </c>
      <c r="AV522" s="13" t="s">
        <v>84</v>
      </c>
      <c r="AW522" s="13" t="s">
        <v>33</v>
      </c>
      <c r="AX522" s="13" t="s">
        <v>76</v>
      </c>
      <c r="AY522" s="238" t="s">
        <v>140</v>
      </c>
    </row>
    <row r="523" s="14" customFormat="1">
      <c r="A523" s="14"/>
      <c r="B523" s="239"/>
      <c r="C523" s="240"/>
      <c r="D523" s="230" t="s">
        <v>149</v>
      </c>
      <c r="E523" s="241" t="s">
        <v>1</v>
      </c>
      <c r="F523" s="242" t="s">
        <v>917</v>
      </c>
      <c r="G523" s="240"/>
      <c r="H523" s="243">
        <v>11.016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9" t="s">
        <v>149</v>
      </c>
      <c r="AU523" s="249" t="s">
        <v>86</v>
      </c>
      <c r="AV523" s="14" t="s">
        <v>86</v>
      </c>
      <c r="AW523" s="14" t="s">
        <v>33</v>
      </c>
      <c r="AX523" s="14" t="s">
        <v>76</v>
      </c>
      <c r="AY523" s="249" t="s">
        <v>140</v>
      </c>
    </row>
    <row r="524" s="13" customFormat="1">
      <c r="A524" s="13"/>
      <c r="B524" s="228"/>
      <c r="C524" s="229"/>
      <c r="D524" s="230" t="s">
        <v>149</v>
      </c>
      <c r="E524" s="231" t="s">
        <v>1</v>
      </c>
      <c r="F524" s="232" t="s">
        <v>918</v>
      </c>
      <c r="G524" s="229"/>
      <c r="H524" s="231" t="s">
        <v>1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8" t="s">
        <v>149</v>
      </c>
      <c r="AU524" s="238" t="s">
        <v>86</v>
      </c>
      <c r="AV524" s="13" t="s">
        <v>84</v>
      </c>
      <c r="AW524" s="13" t="s">
        <v>33</v>
      </c>
      <c r="AX524" s="13" t="s">
        <v>76</v>
      </c>
      <c r="AY524" s="238" t="s">
        <v>140</v>
      </c>
    </row>
    <row r="525" s="14" customFormat="1">
      <c r="A525" s="14"/>
      <c r="B525" s="239"/>
      <c r="C525" s="240"/>
      <c r="D525" s="230" t="s">
        <v>149</v>
      </c>
      <c r="E525" s="241" t="s">
        <v>1</v>
      </c>
      <c r="F525" s="242" t="s">
        <v>207</v>
      </c>
      <c r="G525" s="240"/>
      <c r="H525" s="243">
        <v>10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9" t="s">
        <v>149</v>
      </c>
      <c r="AU525" s="249" t="s">
        <v>86</v>
      </c>
      <c r="AV525" s="14" t="s">
        <v>86</v>
      </c>
      <c r="AW525" s="14" t="s">
        <v>33</v>
      </c>
      <c r="AX525" s="14" t="s">
        <v>76</v>
      </c>
      <c r="AY525" s="249" t="s">
        <v>140</v>
      </c>
    </row>
    <row r="526" s="15" customFormat="1">
      <c r="A526" s="15"/>
      <c r="B526" s="250"/>
      <c r="C526" s="251"/>
      <c r="D526" s="230" t="s">
        <v>149</v>
      </c>
      <c r="E526" s="252" t="s">
        <v>1</v>
      </c>
      <c r="F526" s="253" t="s">
        <v>175</v>
      </c>
      <c r="G526" s="251"/>
      <c r="H526" s="254">
        <v>21.015999999999998</v>
      </c>
      <c r="I526" s="255"/>
      <c r="J526" s="251"/>
      <c r="K526" s="251"/>
      <c r="L526" s="256"/>
      <c r="M526" s="257"/>
      <c r="N526" s="258"/>
      <c r="O526" s="258"/>
      <c r="P526" s="258"/>
      <c r="Q526" s="258"/>
      <c r="R526" s="258"/>
      <c r="S526" s="258"/>
      <c r="T526" s="259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0" t="s">
        <v>149</v>
      </c>
      <c r="AU526" s="260" t="s">
        <v>86</v>
      </c>
      <c r="AV526" s="15" t="s">
        <v>147</v>
      </c>
      <c r="AW526" s="15" t="s">
        <v>33</v>
      </c>
      <c r="AX526" s="15" t="s">
        <v>84</v>
      </c>
      <c r="AY526" s="260" t="s">
        <v>140</v>
      </c>
    </row>
    <row r="527" s="2" customFormat="1" ht="24.15" customHeight="1">
      <c r="A527" s="39"/>
      <c r="B527" s="40"/>
      <c r="C527" s="215" t="s">
        <v>919</v>
      </c>
      <c r="D527" s="215" t="s">
        <v>142</v>
      </c>
      <c r="E527" s="216" t="s">
        <v>920</v>
      </c>
      <c r="F527" s="217" t="s">
        <v>921</v>
      </c>
      <c r="G527" s="218" t="s">
        <v>178</v>
      </c>
      <c r="H527" s="219">
        <v>21.015999999999998</v>
      </c>
      <c r="I527" s="220"/>
      <c r="J527" s="221">
        <f>ROUND(I527*H527,2)</f>
        <v>0</v>
      </c>
      <c r="K527" s="217" t="s">
        <v>1</v>
      </c>
      <c r="L527" s="45"/>
      <c r="M527" s="222" t="s">
        <v>1</v>
      </c>
      <c r="N527" s="223" t="s">
        <v>41</v>
      </c>
      <c r="O527" s="92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6" t="s">
        <v>248</v>
      </c>
      <c r="AT527" s="226" t="s">
        <v>142</v>
      </c>
      <c r="AU527" s="226" t="s">
        <v>86</v>
      </c>
      <c r="AY527" s="18" t="s">
        <v>140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18" t="s">
        <v>84</v>
      </c>
      <c r="BK527" s="227">
        <f>ROUND(I527*H527,2)</f>
        <v>0</v>
      </c>
      <c r="BL527" s="18" t="s">
        <v>248</v>
      </c>
      <c r="BM527" s="226" t="s">
        <v>922</v>
      </c>
    </row>
    <row r="528" s="2" customFormat="1" ht="24.15" customHeight="1">
      <c r="A528" s="39"/>
      <c r="B528" s="40"/>
      <c r="C528" s="215" t="s">
        <v>923</v>
      </c>
      <c r="D528" s="215" t="s">
        <v>142</v>
      </c>
      <c r="E528" s="216" t="s">
        <v>924</v>
      </c>
      <c r="F528" s="217" t="s">
        <v>925</v>
      </c>
      <c r="G528" s="218" t="s">
        <v>178</v>
      </c>
      <c r="H528" s="219">
        <v>103.93899999999999</v>
      </c>
      <c r="I528" s="220"/>
      <c r="J528" s="221">
        <f>ROUND(I528*H528,2)</f>
        <v>0</v>
      </c>
      <c r="K528" s="217" t="s">
        <v>1</v>
      </c>
      <c r="L528" s="45"/>
      <c r="M528" s="222" t="s">
        <v>1</v>
      </c>
      <c r="N528" s="223" t="s">
        <v>41</v>
      </c>
      <c r="O528" s="92"/>
      <c r="P528" s="224">
        <f>O528*H528</f>
        <v>0</v>
      </c>
      <c r="Q528" s="224">
        <v>0.00021000000000000001</v>
      </c>
      <c r="R528" s="224">
        <f>Q528*H528</f>
        <v>0.02182719</v>
      </c>
      <c r="S528" s="224">
        <v>0</v>
      </c>
      <c r="T528" s="22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6" t="s">
        <v>248</v>
      </c>
      <c r="AT528" s="226" t="s">
        <v>142</v>
      </c>
      <c r="AU528" s="226" t="s">
        <v>86</v>
      </c>
      <c r="AY528" s="18" t="s">
        <v>140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18" t="s">
        <v>84</v>
      </c>
      <c r="BK528" s="227">
        <f>ROUND(I528*H528,2)</f>
        <v>0</v>
      </c>
      <c r="BL528" s="18" t="s">
        <v>248</v>
      </c>
      <c r="BM528" s="226" t="s">
        <v>926</v>
      </c>
    </row>
    <row r="529" s="13" customFormat="1">
      <c r="A529" s="13"/>
      <c r="B529" s="228"/>
      <c r="C529" s="229"/>
      <c r="D529" s="230" t="s">
        <v>149</v>
      </c>
      <c r="E529" s="231" t="s">
        <v>1</v>
      </c>
      <c r="F529" s="232" t="s">
        <v>927</v>
      </c>
      <c r="G529" s="229"/>
      <c r="H529" s="231" t="s">
        <v>1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8" t="s">
        <v>149</v>
      </c>
      <c r="AU529" s="238" t="s">
        <v>86</v>
      </c>
      <c r="AV529" s="13" t="s">
        <v>84</v>
      </c>
      <c r="AW529" s="13" t="s">
        <v>33</v>
      </c>
      <c r="AX529" s="13" t="s">
        <v>76</v>
      </c>
      <c r="AY529" s="238" t="s">
        <v>140</v>
      </c>
    </row>
    <row r="530" s="14" customFormat="1">
      <c r="A530" s="14"/>
      <c r="B530" s="239"/>
      <c r="C530" s="240"/>
      <c r="D530" s="230" t="s">
        <v>149</v>
      </c>
      <c r="E530" s="241" t="s">
        <v>1</v>
      </c>
      <c r="F530" s="242" t="s">
        <v>928</v>
      </c>
      <c r="G530" s="240"/>
      <c r="H530" s="243">
        <v>82.923000000000002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9" t="s">
        <v>149</v>
      </c>
      <c r="AU530" s="249" t="s">
        <v>86</v>
      </c>
      <c r="AV530" s="14" t="s">
        <v>86</v>
      </c>
      <c r="AW530" s="14" t="s">
        <v>33</v>
      </c>
      <c r="AX530" s="14" t="s">
        <v>76</v>
      </c>
      <c r="AY530" s="249" t="s">
        <v>140</v>
      </c>
    </row>
    <row r="531" s="13" customFormat="1">
      <c r="A531" s="13"/>
      <c r="B531" s="228"/>
      <c r="C531" s="229"/>
      <c r="D531" s="230" t="s">
        <v>149</v>
      </c>
      <c r="E531" s="231" t="s">
        <v>1</v>
      </c>
      <c r="F531" s="232" t="s">
        <v>929</v>
      </c>
      <c r="G531" s="229"/>
      <c r="H531" s="231" t="s">
        <v>1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8" t="s">
        <v>149</v>
      </c>
      <c r="AU531" s="238" t="s">
        <v>86</v>
      </c>
      <c r="AV531" s="13" t="s">
        <v>84</v>
      </c>
      <c r="AW531" s="13" t="s">
        <v>33</v>
      </c>
      <c r="AX531" s="13" t="s">
        <v>76</v>
      </c>
      <c r="AY531" s="238" t="s">
        <v>140</v>
      </c>
    </row>
    <row r="532" s="14" customFormat="1">
      <c r="A532" s="14"/>
      <c r="B532" s="239"/>
      <c r="C532" s="240"/>
      <c r="D532" s="230" t="s">
        <v>149</v>
      </c>
      <c r="E532" s="241" t="s">
        <v>1</v>
      </c>
      <c r="F532" s="242" t="s">
        <v>930</v>
      </c>
      <c r="G532" s="240"/>
      <c r="H532" s="243">
        <v>21.015999999999998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9" t="s">
        <v>149</v>
      </c>
      <c r="AU532" s="249" t="s">
        <v>86</v>
      </c>
      <c r="AV532" s="14" t="s">
        <v>86</v>
      </c>
      <c r="AW532" s="14" t="s">
        <v>33</v>
      </c>
      <c r="AX532" s="14" t="s">
        <v>76</v>
      </c>
      <c r="AY532" s="249" t="s">
        <v>140</v>
      </c>
    </row>
    <row r="533" s="15" customFormat="1">
      <c r="A533" s="15"/>
      <c r="B533" s="250"/>
      <c r="C533" s="251"/>
      <c r="D533" s="230" t="s">
        <v>149</v>
      </c>
      <c r="E533" s="252" t="s">
        <v>1</v>
      </c>
      <c r="F533" s="253" t="s">
        <v>175</v>
      </c>
      <c r="G533" s="251"/>
      <c r="H533" s="254">
        <v>103.93899999999999</v>
      </c>
      <c r="I533" s="255"/>
      <c r="J533" s="251"/>
      <c r="K533" s="251"/>
      <c r="L533" s="256"/>
      <c r="M533" s="257"/>
      <c r="N533" s="258"/>
      <c r="O533" s="258"/>
      <c r="P533" s="258"/>
      <c r="Q533" s="258"/>
      <c r="R533" s="258"/>
      <c r="S533" s="258"/>
      <c r="T533" s="259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0" t="s">
        <v>149</v>
      </c>
      <c r="AU533" s="260" t="s">
        <v>86</v>
      </c>
      <c r="AV533" s="15" t="s">
        <v>147</v>
      </c>
      <c r="AW533" s="15" t="s">
        <v>33</v>
      </c>
      <c r="AX533" s="15" t="s">
        <v>84</v>
      </c>
      <c r="AY533" s="260" t="s">
        <v>140</v>
      </c>
    </row>
    <row r="534" s="2" customFormat="1" ht="24.15" customHeight="1">
      <c r="A534" s="39"/>
      <c r="B534" s="40"/>
      <c r="C534" s="215" t="s">
        <v>931</v>
      </c>
      <c r="D534" s="215" t="s">
        <v>142</v>
      </c>
      <c r="E534" s="216" t="s">
        <v>932</v>
      </c>
      <c r="F534" s="217" t="s">
        <v>933</v>
      </c>
      <c r="G534" s="218" t="s">
        <v>178</v>
      </c>
      <c r="H534" s="219">
        <v>8353.6650000000009</v>
      </c>
      <c r="I534" s="220"/>
      <c r="J534" s="221">
        <f>ROUND(I534*H534,2)</f>
        <v>0</v>
      </c>
      <c r="K534" s="217" t="s">
        <v>225</v>
      </c>
      <c r="L534" s="45"/>
      <c r="M534" s="222" t="s">
        <v>1</v>
      </c>
      <c r="N534" s="223" t="s">
        <v>41</v>
      </c>
      <c r="O534" s="92"/>
      <c r="P534" s="224">
        <f>O534*H534</f>
        <v>0</v>
      </c>
      <c r="Q534" s="224">
        <v>1.0000000000000001E-05</v>
      </c>
      <c r="R534" s="224">
        <f>Q534*H534</f>
        <v>0.083536650000000018</v>
      </c>
      <c r="S534" s="224">
        <v>0</v>
      </c>
      <c r="T534" s="22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6" t="s">
        <v>248</v>
      </c>
      <c r="AT534" s="226" t="s">
        <v>142</v>
      </c>
      <c r="AU534" s="226" t="s">
        <v>86</v>
      </c>
      <c r="AY534" s="18" t="s">
        <v>140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18" t="s">
        <v>84</v>
      </c>
      <c r="BK534" s="227">
        <f>ROUND(I534*H534,2)</f>
        <v>0</v>
      </c>
      <c r="BL534" s="18" t="s">
        <v>248</v>
      </c>
      <c r="BM534" s="226" t="s">
        <v>934</v>
      </c>
    </row>
    <row r="535" s="13" customFormat="1">
      <c r="A535" s="13"/>
      <c r="B535" s="228"/>
      <c r="C535" s="229"/>
      <c r="D535" s="230" t="s">
        <v>149</v>
      </c>
      <c r="E535" s="231" t="s">
        <v>1</v>
      </c>
      <c r="F535" s="232" t="s">
        <v>935</v>
      </c>
      <c r="G535" s="229"/>
      <c r="H535" s="231" t="s">
        <v>1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8" t="s">
        <v>149</v>
      </c>
      <c r="AU535" s="238" t="s">
        <v>86</v>
      </c>
      <c r="AV535" s="13" t="s">
        <v>84</v>
      </c>
      <c r="AW535" s="13" t="s">
        <v>33</v>
      </c>
      <c r="AX535" s="13" t="s">
        <v>76</v>
      </c>
      <c r="AY535" s="238" t="s">
        <v>140</v>
      </c>
    </row>
    <row r="536" s="14" customFormat="1">
      <c r="A536" s="14"/>
      <c r="B536" s="239"/>
      <c r="C536" s="240"/>
      <c r="D536" s="230" t="s">
        <v>149</v>
      </c>
      <c r="E536" s="241" t="s">
        <v>1</v>
      </c>
      <c r="F536" s="242" t="s">
        <v>936</v>
      </c>
      <c r="G536" s="240"/>
      <c r="H536" s="243">
        <v>2503.665</v>
      </c>
      <c r="I536" s="244"/>
      <c r="J536" s="240"/>
      <c r="K536" s="240"/>
      <c r="L536" s="245"/>
      <c r="M536" s="246"/>
      <c r="N536" s="247"/>
      <c r="O536" s="247"/>
      <c r="P536" s="247"/>
      <c r="Q536" s="247"/>
      <c r="R536" s="247"/>
      <c r="S536" s="247"/>
      <c r="T536" s="248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9" t="s">
        <v>149</v>
      </c>
      <c r="AU536" s="249" t="s">
        <v>86</v>
      </c>
      <c r="AV536" s="14" t="s">
        <v>86</v>
      </c>
      <c r="AW536" s="14" t="s">
        <v>33</v>
      </c>
      <c r="AX536" s="14" t="s">
        <v>76</v>
      </c>
      <c r="AY536" s="249" t="s">
        <v>140</v>
      </c>
    </row>
    <row r="537" s="14" customFormat="1">
      <c r="A537" s="14"/>
      <c r="B537" s="239"/>
      <c r="C537" s="240"/>
      <c r="D537" s="230" t="s">
        <v>149</v>
      </c>
      <c r="E537" s="241" t="s">
        <v>1</v>
      </c>
      <c r="F537" s="242" t="s">
        <v>937</v>
      </c>
      <c r="G537" s="240"/>
      <c r="H537" s="243">
        <v>5850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9" t="s">
        <v>149</v>
      </c>
      <c r="AU537" s="249" t="s">
        <v>86</v>
      </c>
      <c r="AV537" s="14" t="s">
        <v>86</v>
      </c>
      <c r="AW537" s="14" t="s">
        <v>33</v>
      </c>
      <c r="AX537" s="14" t="s">
        <v>76</v>
      </c>
      <c r="AY537" s="249" t="s">
        <v>140</v>
      </c>
    </row>
    <row r="538" s="15" customFormat="1">
      <c r="A538" s="15"/>
      <c r="B538" s="250"/>
      <c r="C538" s="251"/>
      <c r="D538" s="230" t="s">
        <v>149</v>
      </c>
      <c r="E538" s="252" t="s">
        <v>1</v>
      </c>
      <c r="F538" s="253" t="s">
        <v>175</v>
      </c>
      <c r="G538" s="251"/>
      <c r="H538" s="254">
        <v>8353.6650000000009</v>
      </c>
      <c r="I538" s="255"/>
      <c r="J538" s="251"/>
      <c r="K538" s="251"/>
      <c r="L538" s="256"/>
      <c r="M538" s="257"/>
      <c r="N538" s="258"/>
      <c r="O538" s="258"/>
      <c r="P538" s="258"/>
      <c r="Q538" s="258"/>
      <c r="R538" s="258"/>
      <c r="S538" s="258"/>
      <c r="T538" s="259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0" t="s">
        <v>149</v>
      </c>
      <c r="AU538" s="260" t="s">
        <v>86</v>
      </c>
      <c r="AV538" s="15" t="s">
        <v>147</v>
      </c>
      <c r="AW538" s="15" t="s">
        <v>33</v>
      </c>
      <c r="AX538" s="15" t="s">
        <v>84</v>
      </c>
      <c r="AY538" s="260" t="s">
        <v>140</v>
      </c>
    </row>
    <row r="539" s="2" customFormat="1" ht="24.15" customHeight="1">
      <c r="A539" s="39"/>
      <c r="B539" s="40"/>
      <c r="C539" s="215" t="s">
        <v>938</v>
      </c>
      <c r="D539" s="215" t="s">
        <v>142</v>
      </c>
      <c r="E539" s="216" t="s">
        <v>939</v>
      </c>
      <c r="F539" s="217" t="s">
        <v>940</v>
      </c>
      <c r="G539" s="218" t="s">
        <v>178</v>
      </c>
      <c r="H539" s="219">
        <v>103.93899999999999</v>
      </c>
      <c r="I539" s="220"/>
      <c r="J539" s="221">
        <f>ROUND(I539*H539,2)</f>
        <v>0</v>
      </c>
      <c r="K539" s="217" t="s">
        <v>1</v>
      </c>
      <c r="L539" s="45"/>
      <c r="M539" s="222" t="s">
        <v>1</v>
      </c>
      <c r="N539" s="223" t="s">
        <v>41</v>
      </c>
      <c r="O539" s="92"/>
      <c r="P539" s="224">
        <f>O539*H539</f>
        <v>0</v>
      </c>
      <c r="Q539" s="224">
        <v>0.00033</v>
      </c>
      <c r="R539" s="224">
        <f>Q539*H539</f>
        <v>0.034299869999999996</v>
      </c>
      <c r="S539" s="224">
        <v>0</v>
      </c>
      <c r="T539" s="22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6" t="s">
        <v>248</v>
      </c>
      <c r="AT539" s="226" t="s">
        <v>142</v>
      </c>
      <c r="AU539" s="226" t="s">
        <v>86</v>
      </c>
      <c r="AY539" s="18" t="s">
        <v>140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8" t="s">
        <v>84</v>
      </c>
      <c r="BK539" s="227">
        <f>ROUND(I539*H539,2)</f>
        <v>0</v>
      </c>
      <c r="BL539" s="18" t="s">
        <v>248</v>
      </c>
      <c r="BM539" s="226" t="s">
        <v>941</v>
      </c>
    </row>
    <row r="540" s="12" customFormat="1" ht="25.92" customHeight="1">
      <c r="A540" s="12"/>
      <c r="B540" s="199"/>
      <c r="C540" s="200"/>
      <c r="D540" s="201" t="s">
        <v>75</v>
      </c>
      <c r="E540" s="202" t="s">
        <v>942</v>
      </c>
      <c r="F540" s="202" t="s">
        <v>943</v>
      </c>
      <c r="G540" s="200"/>
      <c r="H540" s="200"/>
      <c r="I540" s="203"/>
      <c r="J540" s="204">
        <f>BK540</f>
        <v>0</v>
      </c>
      <c r="K540" s="200"/>
      <c r="L540" s="205"/>
      <c r="M540" s="206"/>
      <c r="N540" s="207"/>
      <c r="O540" s="207"/>
      <c r="P540" s="208">
        <f>SUM(P541:P543)</f>
        <v>0</v>
      </c>
      <c r="Q540" s="207"/>
      <c r="R540" s="208">
        <f>SUM(R541:R543)</f>
        <v>0</v>
      </c>
      <c r="S540" s="207"/>
      <c r="T540" s="209">
        <f>SUM(T541:T543)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10" t="s">
        <v>147</v>
      </c>
      <c r="AT540" s="211" t="s">
        <v>75</v>
      </c>
      <c r="AU540" s="211" t="s">
        <v>76</v>
      </c>
      <c r="AY540" s="210" t="s">
        <v>140</v>
      </c>
      <c r="BK540" s="212">
        <f>SUM(BK541:BK543)</f>
        <v>0</v>
      </c>
    </row>
    <row r="541" s="2" customFormat="1" ht="16.5" customHeight="1">
      <c r="A541" s="39"/>
      <c r="B541" s="40"/>
      <c r="C541" s="215" t="s">
        <v>944</v>
      </c>
      <c r="D541" s="215" t="s">
        <v>142</v>
      </c>
      <c r="E541" s="216" t="s">
        <v>945</v>
      </c>
      <c r="F541" s="217" t="s">
        <v>946</v>
      </c>
      <c r="G541" s="218" t="s">
        <v>558</v>
      </c>
      <c r="H541" s="219">
        <v>8</v>
      </c>
      <c r="I541" s="220"/>
      <c r="J541" s="221">
        <f>ROUND(I541*H541,2)</f>
        <v>0</v>
      </c>
      <c r="K541" s="217" t="s">
        <v>146</v>
      </c>
      <c r="L541" s="45"/>
      <c r="M541" s="222" t="s">
        <v>1</v>
      </c>
      <c r="N541" s="223" t="s">
        <v>41</v>
      </c>
      <c r="O541" s="92"/>
      <c r="P541" s="224">
        <f>O541*H541</f>
        <v>0</v>
      </c>
      <c r="Q541" s="224">
        <v>0</v>
      </c>
      <c r="R541" s="224">
        <f>Q541*H541</f>
        <v>0</v>
      </c>
      <c r="S541" s="224">
        <v>0</v>
      </c>
      <c r="T541" s="22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6" t="s">
        <v>947</v>
      </c>
      <c r="AT541" s="226" t="s">
        <v>142</v>
      </c>
      <c r="AU541" s="226" t="s">
        <v>84</v>
      </c>
      <c r="AY541" s="18" t="s">
        <v>140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18" t="s">
        <v>84</v>
      </c>
      <c r="BK541" s="227">
        <f>ROUND(I541*H541,2)</f>
        <v>0</v>
      </c>
      <c r="BL541" s="18" t="s">
        <v>947</v>
      </c>
      <c r="BM541" s="226" t="s">
        <v>948</v>
      </c>
    </row>
    <row r="542" s="13" customFormat="1">
      <c r="A542" s="13"/>
      <c r="B542" s="228"/>
      <c r="C542" s="229"/>
      <c r="D542" s="230" t="s">
        <v>149</v>
      </c>
      <c r="E542" s="231" t="s">
        <v>1</v>
      </c>
      <c r="F542" s="232" t="s">
        <v>949</v>
      </c>
      <c r="G542" s="229"/>
      <c r="H542" s="231" t="s">
        <v>1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8" t="s">
        <v>149</v>
      </c>
      <c r="AU542" s="238" t="s">
        <v>84</v>
      </c>
      <c r="AV542" s="13" t="s">
        <v>84</v>
      </c>
      <c r="AW542" s="13" t="s">
        <v>33</v>
      </c>
      <c r="AX542" s="13" t="s">
        <v>76</v>
      </c>
      <c r="AY542" s="238" t="s">
        <v>140</v>
      </c>
    </row>
    <row r="543" s="14" customFormat="1">
      <c r="A543" s="14"/>
      <c r="B543" s="239"/>
      <c r="C543" s="240"/>
      <c r="D543" s="230" t="s">
        <v>149</v>
      </c>
      <c r="E543" s="241" t="s">
        <v>1</v>
      </c>
      <c r="F543" s="242" t="s">
        <v>199</v>
      </c>
      <c r="G543" s="240"/>
      <c r="H543" s="243">
        <v>8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9" t="s">
        <v>149</v>
      </c>
      <c r="AU543" s="249" t="s">
        <v>84</v>
      </c>
      <c r="AV543" s="14" t="s">
        <v>86</v>
      </c>
      <c r="AW543" s="14" t="s">
        <v>33</v>
      </c>
      <c r="AX543" s="14" t="s">
        <v>84</v>
      </c>
      <c r="AY543" s="249" t="s">
        <v>140</v>
      </c>
    </row>
    <row r="544" s="12" customFormat="1" ht="25.92" customHeight="1">
      <c r="A544" s="12"/>
      <c r="B544" s="199"/>
      <c r="C544" s="200"/>
      <c r="D544" s="201" t="s">
        <v>75</v>
      </c>
      <c r="E544" s="202" t="s">
        <v>950</v>
      </c>
      <c r="F544" s="202" t="s">
        <v>951</v>
      </c>
      <c r="G544" s="200"/>
      <c r="H544" s="200"/>
      <c r="I544" s="203"/>
      <c r="J544" s="204">
        <f>BK544</f>
        <v>0</v>
      </c>
      <c r="K544" s="200"/>
      <c r="L544" s="205"/>
      <c r="M544" s="206"/>
      <c r="N544" s="207"/>
      <c r="O544" s="207"/>
      <c r="P544" s="208">
        <f>P545+P547+P551+P553+P557+P565</f>
        <v>0</v>
      </c>
      <c r="Q544" s="207"/>
      <c r="R544" s="208">
        <f>R545+R547+R551+R553+R557+R565</f>
        <v>0</v>
      </c>
      <c r="S544" s="207"/>
      <c r="T544" s="209">
        <f>T545+T547+T551+T553+T557+T565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0" t="s">
        <v>180</v>
      </c>
      <c r="AT544" s="211" t="s">
        <v>75</v>
      </c>
      <c r="AU544" s="211" t="s">
        <v>76</v>
      </c>
      <c r="AY544" s="210" t="s">
        <v>140</v>
      </c>
      <c r="BK544" s="212">
        <f>BK545+BK547+BK551+BK553+BK557+BK565</f>
        <v>0</v>
      </c>
    </row>
    <row r="545" s="12" customFormat="1" ht="22.8" customHeight="1">
      <c r="A545" s="12"/>
      <c r="B545" s="199"/>
      <c r="C545" s="200"/>
      <c r="D545" s="201" t="s">
        <v>75</v>
      </c>
      <c r="E545" s="213" t="s">
        <v>952</v>
      </c>
      <c r="F545" s="213" t="s">
        <v>953</v>
      </c>
      <c r="G545" s="200"/>
      <c r="H545" s="200"/>
      <c r="I545" s="203"/>
      <c r="J545" s="214">
        <f>BK545</f>
        <v>0</v>
      </c>
      <c r="K545" s="200"/>
      <c r="L545" s="205"/>
      <c r="M545" s="206"/>
      <c r="N545" s="207"/>
      <c r="O545" s="207"/>
      <c r="P545" s="208">
        <f>P546</f>
        <v>0</v>
      </c>
      <c r="Q545" s="207"/>
      <c r="R545" s="208">
        <f>R546</f>
        <v>0</v>
      </c>
      <c r="S545" s="207"/>
      <c r="T545" s="209">
        <f>T546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10" t="s">
        <v>180</v>
      </c>
      <c r="AT545" s="211" t="s">
        <v>75</v>
      </c>
      <c r="AU545" s="211" t="s">
        <v>84</v>
      </c>
      <c r="AY545" s="210" t="s">
        <v>140</v>
      </c>
      <c r="BK545" s="212">
        <f>BK546</f>
        <v>0</v>
      </c>
    </row>
    <row r="546" s="2" customFormat="1" ht="16.5" customHeight="1">
      <c r="A546" s="39"/>
      <c r="B546" s="40"/>
      <c r="C546" s="215" t="s">
        <v>954</v>
      </c>
      <c r="D546" s="215" t="s">
        <v>142</v>
      </c>
      <c r="E546" s="216" t="s">
        <v>955</v>
      </c>
      <c r="F546" s="217" t="s">
        <v>956</v>
      </c>
      <c r="G546" s="218" t="s">
        <v>508</v>
      </c>
      <c r="H546" s="219">
        <v>1</v>
      </c>
      <c r="I546" s="220"/>
      <c r="J546" s="221">
        <f>ROUND(I546*H546,2)</f>
        <v>0</v>
      </c>
      <c r="K546" s="217" t="s">
        <v>225</v>
      </c>
      <c r="L546" s="45"/>
      <c r="M546" s="222" t="s">
        <v>1</v>
      </c>
      <c r="N546" s="223" t="s">
        <v>41</v>
      </c>
      <c r="O546" s="92"/>
      <c r="P546" s="224">
        <f>O546*H546</f>
        <v>0</v>
      </c>
      <c r="Q546" s="224">
        <v>0</v>
      </c>
      <c r="R546" s="224">
        <f>Q546*H546</f>
        <v>0</v>
      </c>
      <c r="S546" s="224">
        <v>0</v>
      </c>
      <c r="T546" s="22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6" t="s">
        <v>957</v>
      </c>
      <c r="AT546" s="226" t="s">
        <v>142</v>
      </c>
      <c r="AU546" s="226" t="s">
        <v>86</v>
      </c>
      <c r="AY546" s="18" t="s">
        <v>140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8" t="s">
        <v>84</v>
      </c>
      <c r="BK546" s="227">
        <f>ROUND(I546*H546,2)</f>
        <v>0</v>
      </c>
      <c r="BL546" s="18" t="s">
        <v>957</v>
      </c>
      <c r="BM546" s="226" t="s">
        <v>958</v>
      </c>
    </row>
    <row r="547" s="12" customFormat="1" ht="22.8" customHeight="1">
      <c r="A547" s="12"/>
      <c r="B547" s="199"/>
      <c r="C547" s="200"/>
      <c r="D547" s="201" t="s">
        <v>75</v>
      </c>
      <c r="E547" s="213" t="s">
        <v>959</v>
      </c>
      <c r="F547" s="213" t="s">
        <v>960</v>
      </c>
      <c r="G547" s="200"/>
      <c r="H547" s="200"/>
      <c r="I547" s="203"/>
      <c r="J547" s="214">
        <f>BK547</f>
        <v>0</v>
      </c>
      <c r="K547" s="200"/>
      <c r="L547" s="205"/>
      <c r="M547" s="206"/>
      <c r="N547" s="207"/>
      <c r="O547" s="207"/>
      <c r="P547" s="208">
        <f>SUM(P548:P550)</f>
        <v>0</v>
      </c>
      <c r="Q547" s="207"/>
      <c r="R547" s="208">
        <f>SUM(R548:R550)</f>
        <v>0</v>
      </c>
      <c r="S547" s="207"/>
      <c r="T547" s="209">
        <f>SUM(T548:T550)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10" t="s">
        <v>180</v>
      </c>
      <c r="AT547" s="211" t="s">
        <v>75</v>
      </c>
      <c r="AU547" s="211" t="s">
        <v>84</v>
      </c>
      <c r="AY547" s="210" t="s">
        <v>140</v>
      </c>
      <c r="BK547" s="212">
        <f>SUM(BK548:BK550)</f>
        <v>0</v>
      </c>
    </row>
    <row r="548" s="2" customFormat="1" ht="16.5" customHeight="1">
      <c r="A548" s="39"/>
      <c r="B548" s="40"/>
      <c r="C548" s="215" t="s">
        <v>961</v>
      </c>
      <c r="D548" s="215" t="s">
        <v>142</v>
      </c>
      <c r="E548" s="216" t="s">
        <v>962</v>
      </c>
      <c r="F548" s="217" t="s">
        <v>960</v>
      </c>
      <c r="G548" s="218" t="s">
        <v>558</v>
      </c>
      <c r="H548" s="219">
        <v>8</v>
      </c>
      <c r="I548" s="220"/>
      <c r="J548" s="221">
        <f>ROUND(I548*H548,2)</f>
        <v>0</v>
      </c>
      <c r="K548" s="217" t="s">
        <v>225</v>
      </c>
      <c r="L548" s="45"/>
      <c r="M548" s="222" t="s">
        <v>1</v>
      </c>
      <c r="N548" s="223" t="s">
        <v>41</v>
      </c>
      <c r="O548" s="92"/>
      <c r="P548" s="224">
        <f>O548*H548</f>
        <v>0</v>
      </c>
      <c r="Q548" s="224">
        <v>0</v>
      </c>
      <c r="R548" s="224">
        <f>Q548*H548</f>
        <v>0</v>
      </c>
      <c r="S548" s="224">
        <v>0</v>
      </c>
      <c r="T548" s="225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6" t="s">
        <v>957</v>
      </c>
      <c r="AT548" s="226" t="s">
        <v>142</v>
      </c>
      <c r="AU548" s="226" t="s">
        <v>86</v>
      </c>
      <c r="AY548" s="18" t="s">
        <v>140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18" t="s">
        <v>84</v>
      </c>
      <c r="BK548" s="227">
        <f>ROUND(I548*H548,2)</f>
        <v>0</v>
      </c>
      <c r="BL548" s="18" t="s">
        <v>957</v>
      </c>
      <c r="BM548" s="226" t="s">
        <v>963</v>
      </c>
    </row>
    <row r="549" s="13" customFormat="1">
      <c r="A549" s="13"/>
      <c r="B549" s="228"/>
      <c r="C549" s="229"/>
      <c r="D549" s="230" t="s">
        <v>149</v>
      </c>
      <c r="E549" s="231" t="s">
        <v>1</v>
      </c>
      <c r="F549" s="232" t="s">
        <v>964</v>
      </c>
      <c r="G549" s="229"/>
      <c r="H549" s="231" t="s">
        <v>1</v>
      </c>
      <c r="I549" s="233"/>
      <c r="J549" s="229"/>
      <c r="K549" s="229"/>
      <c r="L549" s="234"/>
      <c r="M549" s="235"/>
      <c r="N549" s="236"/>
      <c r="O549" s="236"/>
      <c r="P549" s="236"/>
      <c r="Q549" s="236"/>
      <c r="R549" s="236"/>
      <c r="S549" s="236"/>
      <c r="T549" s="23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8" t="s">
        <v>149</v>
      </c>
      <c r="AU549" s="238" t="s">
        <v>86</v>
      </c>
      <c r="AV549" s="13" t="s">
        <v>84</v>
      </c>
      <c r="AW549" s="13" t="s">
        <v>33</v>
      </c>
      <c r="AX549" s="13" t="s">
        <v>76</v>
      </c>
      <c r="AY549" s="238" t="s">
        <v>140</v>
      </c>
    </row>
    <row r="550" s="14" customFormat="1">
      <c r="A550" s="14"/>
      <c r="B550" s="239"/>
      <c r="C550" s="240"/>
      <c r="D550" s="230" t="s">
        <v>149</v>
      </c>
      <c r="E550" s="241" t="s">
        <v>1</v>
      </c>
      <c r="F550" s="242" t="s">
        <v>199</v>
      </c>
      <c r="G550" s="240"/>
      <c r="H550" s="243">
        <v>8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9" t="s">
        <v>149</v>
      </c>
      <c r="AU550" s="249" t="s">
        <v>86</v>
      </c>
      <c r="AV550" s="14" t="s">
        <v>86</v>
      </c>
      <c r="AW550" s="14" t="s">
        <v>33</v>
      </c>
      <c r="AX550" s="14" t="s">
        <v>84</v>
      </c>
      <c r="AY550" s="249" t="s">
        <v>140</v>
      </c>
    </row>
    <row r="551" s="12" customFormat="1" ht="22.8" customHeight="1">
      <c r="A551" s="12"/>
      <c r="B551" s="199"/>
      <c r="C551" s="200"/>
      <c r="D551" s="201" t="s">
        <v>75</v>
      </c>
      <c r="E551" s="213" t="s">
        <v>965</v>
      </c>
      <c r="F551" s="213" t="s">
        <v>966</v>
      </c>
      <c r="G551" s="200"/>
      <c r="H551" s="200"/>
      <c r="I551" s="203"/>
      <c r="J551" s="214">
        <f>BK551</f>
        <v>0</v>
      </c>
      <c r="K551" s="200"/>
      <c r="L551" s="205"/>
      <c r="M551" s="206"/>
      <c r="N551" s="207"/>
      <c r="O551" s="207"/>
      <c r="P551" s="208">
        <f>P552</f>
        <v>0</v>
      </c>
      <c r="Q551" s="207"/>
      <c r="R551" s="208">
        <f>R552</f>
        <v>0</v>
      </c>
      <c r="S551" s="207"/>
      <c r="T551" s="209">
        <f>T552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10" t="s">
        <v>180</v>
      </c>
      <c r="AT551" s="211" t="s">
        <v>75</v>
      </c>
      <c r="AU551" s="211" t="s">
        <v>84</v>
      </c>
      <c r="AY551" s="210" t="s">
        <v>140</v>
      </c>
      <c r="BK551" s="212">
        <f>BK552</f>
        <v>0</v>
      </c>
    </row>
    <row r="552" s="2" customFormat="1" ht="16.5" customHeight="1">
      <c r="A552" s="39"/>
      <c r="B552" s="40"/>
      <c r="C552" s="215" t="s">
        <v>967</v>
      </c>
      <c r="D552" s="215" t="s">
        <v>142</v>
      </c>
      <c r="E552" s="216" t="s">
        <v>968</v>
      </c>
      <c r="F552" s="217" t="s">
        <v>966</v>
      </c>
      <c r="G552" s="218" t="s">
        <v>969</v>
      </c>
      <c r="H552" s="219">
        <v>1</v>
      </c>
      <c r="I552" s="220"/>
      <c r="J552" s="221">
        <f>ROUND(I552*H552,2)</f>
        <v>0</v>
      </c>
      <c r="K552" s="217" t="s">
        <v>1</v>
      </c>
      <c r="L552" s="45"/>
      <c r="M552" s="222" t="s">
        <v>1</v>
      </c>
      <c r="N552" s="223" t="s">
        <v>41</v>
      </c>
      <c r="O552" s="92"/>
      <c r="P552" s="224">
        <f>O552*H552</f>
        <v>0</v>
      </c>
      <c r="Q552" s="224">
        <v>0</v>
      </c>
      <c r="R552" s="224">
        <f>Q552*H552</f>
        <v>0</v>
      </c>
      <c r="S552" s="224">
        <v>0</v>
      </c>
      <c r="T552" s="22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6" t="s">
        <v>957</v>
      </c>
      <c r="AT552" s="226" t="s">
        <v>142</v>
      </c>
      <c r="AU552" s="226" t="s">
        <v>86</v>
      </c>
      <c r="AY552" s="18" t="s">
        <v>140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8" t="s">
        <v>84</v>
      </c>
      <c r="BK552" s="227">
        <f>ROUND(I552*H552,2)</f>
        <v>0</v>
      </c>
      <c r="BL552" s="18" t="s">
        <v>957</v>
      </c>
      <c r="BM552" s="226" t="s">
        <v>970</v>
      </c>
    </row>
    <row r="553" s="12" customFormat="1" ht="22.8" customHeight="1">
      <c r="A553" s="12"/>
      <c r="B553" s="199"/>
      <c r="C553" s="200"/>
      <c r="D553" s="201" t="s">
        <v>75</v>
      </c>
      <c r="E553" s="213" t="s">
        <v>971</v>
      </c>
      <c r="F553" s="213" t="s">
        <v>972</v>
      </c>
      <c r="G553" s="200"/>
      <c r="H553" s="200"/>
      <c r="I553" s="203"/>
      <c r="J553" s="214">
        <f>BK553</f>
        <v>0</v>
      </c>
      <c r="K553" s="200"/>
      <c r="L553" s="205"/>
      <c r="M553" s="206"/>
      <c r="N553" s="207"/>
      <c r="O553" s="207"/>
      <c r="P553" s="208">
        <f>SUM(P554:P556)</f>
        <v>0</v>
      </c>
      <c r="Q553" s="207"/>
      <c r="R553" s="208">
        <f>SUM(R554:R556)</f>
        <v>0</v>
      </c>
      <c r="S553" s="207"/>
      <c r="T553" s="209">
        <f>SUM(T554:T556)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0" t="s">
        <v>180</v>
      </c>
      <c r="AT553" s="211" t="s">
        <v>75</v>
      </c>
      <c r="AU553" s="211" t="s">
        <v>84</v>
      </c>
      <c r="AY553" s="210" t="s">
        <v>140</v>
      </c>
      <c r="BK553" s="212">
        <f>SUM(BK554:BK556)</f>
        <v>0</v>
      </c>
    </row>
    <row r="554" s="2" customFormat="1" ht="16.5" customHeight="1">
      <c r="A554" s="39"/>
      <c r="B554" s="40"/>
      <c r="C554" s="215" t="s">
        <v>973</v>
      </c>
      <c r="D554" s="215" t="s">
        <v>142</v>
      </c>
      <c r="E554" s="216" t="s">
        <v>974</v>
      </c>
      <c r="F554" s="217" t="s">
        <v>975</v>
      </c>
      <c r="G554" s="218" t="s">
        <v>156</v>
      </c>
      <c r="H554" s="219">
        <v>1</v>
      </c>
      <c r="I554" s="220"/>
      <c r="J554" s="221">
        <f>ROUND(I554*H554,2)</f>
        <v>0</v>
      </c>
      <c r="K554" s="217" t="s">
        <v>225</v>
      </c>
      <c r="L554" s="45"/>
      <c r="M554" s="222" t="s">
        <v>1</v>
      </c>
      <c r="N554" s="223" t="s">
        <v>41</v>
      </c>
      <c r="O554" s="92"/>
      <c r="P554" s="224">
        <f>O554*H554</f>
        <v>0</v>
      </c>
      <c r="Q554" s="224">
        <v>0</v>
      </c>
      <c r="R554" s="224">
        <f>Q554*H554</f>
        <v>0</v>
      </c>
      <c r="S554" s="224">
        <v>0</v>
      </c>
      <c r="T554" s="22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6" t="s">
        <v>957</v>
      </c>
      <c r="AT554" s="226" t="s">
        <v>142</v>
      </c>
      <c r="AU554" s="226" t="s">
        <v>86</v>
      </c>
      <c r="AY554" s="18" t="s">
        <v>140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18" t="s">
        <v>84</v>
      </c>
      <c r="BK554" s="227">
        <f>ROUND(I554*H554,2)</f>
        <v>0</v>
      </c>
      <c r="BL554" s="18" t="s">
        <v>957</v>
      </c>
      <c r="BM554" s="226" t="s">
        <v>976</v>
      </c>
    </row>
    <row r="555" s="13" customFormat="1">
      <c r="A555" s="13"/>
      <c r="B555" s="228"/>
      <c r="C555" s="229"/>
      <c r="D555" s="230" t="s">
        <v>149</v>
      </c>
      <c r="E555" s="231" t="s">
        <v>1</v>
      </c>
      <c r="F555" s="232" t="s">
        <v>977</v>
      </c>
      <c r="G555" s="229"/>
      <c r="H555" s="231" t="s">
        <v>1</v>
      </c>
      <c r="I555" s="233"/>
      <c r="J555" s="229"/>
      <c r="K555" s="229"/>
      <c r="L555" s="234"/>
      <c r="M555" s="235"/>
      <c r="N555" s="236"/>
      <c r="O555" s="236"/>
      <c r="P555" s="236"/>
      <c r="Q555" s="236"/>
      <c r="R555" s="236"/>
      <c r="S555" s="236"/>
      <c r="T555" s="23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8" t="s">
        <v>149</v>
      </c>
      <c r="AU555" s="238" t="s">
        <v>86</v>
      </c>
      <c r="AV555" s="13" t="s">
        <v>84</v>
      </c>
      <c r="AW555" s="13" t="s">
        <v>33</v>
      </c>
      <c r="AX555" s="13" t="s">
        <v>76</v>
      </c>
      <c r="AY555" s="238" t="s">
        <v>140</v>
      </c>
    </row>
    <row r="556" s="14" customFormat="1">
      <c r="A556" s="14"/>
      <c r="B556" s="239"/>
      <c r="C556" s="240"/>
      <c r="D556" s="230" t="s">
        <v>149</v>
      </c>
      <c r="E556" s="241" t="s">
        <v>1</v>
      </c>
      <c r="F556" s="242" t="s">
        <v>84</v>
      </c>
      <c r="G556" s="240"/>
      <c r="H556" s="243">
        <v>1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9" t="s">
        <v>149</v>
      </c>
      <c r="AU556" s="249" t="s">
        <v>86</v>
      </c>
      <c r="AV556" s="14" t="s">
        <v>86</v>
      </c>
      <c r="AW556" s="14" t="s">
        <v>33</v>
      </c>
      <c r="AX556" s="14" t="s">
        <v>84</v>
      </c>
      <c r="AY556" s="249" t="s">
        <v>140</v>
      </c>
    </row>
    <row r="557" s="12" customFormat="1" ht="22.8" customHeight="1">
      <c r="A557" s="12"/>
      <c r="B557" s="199"/>
      <c r="C557" s="200"/>
      <c r="D557" s="201" t="s">
        <v>75</v>
      </c>
      <c r="E557" s="213" t="s">
        <v>978</v>
      </c>
      <c r="F557" s="213" t="s">
        <v>979</v>
      </c>
      <c r="G557" s="200"/>
      <c r="H557" s="200"/>
      <c r="I557" s="203"/>
      <c r="J557" s="214">
        <f>BK557</f>
        <v>0</v>
      </c>
      <c r="K557" s="200"/>
      <c r="L557" s="205"/>
      <c r="M557" s="206"/>
      <c r="N557" s="207"/>
      <c r="O557" s="207"/>
      <c r="P557" s="208">
        <f>SUM(P558:P564)</f>
        <v>0</v>
      </c>
      <c r="Q557" s="207"/>
      <c r="R557" s="208">
        <f>SUM(R558:R564)</f>
        <v>0</v>
      </c>
      <c r="S557" s="207"/>
      <c r="T557" s="209">
        <f>SUM(T558:T564)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0" t="s">
        <v>180</v>
      </c>
      <c r="AT557" s="211" t="s">
        <v>75</v>
      </c>
      <c r="AU557" s="211" t="s">
        <v>84</v>
      </c>
      <c r="AY557" s="210" t="s">
        <v>140</v>
      </c>
      <c r="BK557" s="212">
        <f>SUM(BK558:BK564)</f>
        <v>0</v>
      </c>
    </row>
    <row r="558" s="2" customFormat="1" ht="24.15" customHeight="1">
      <c r="A558" s="39"/>
      <c r="B558" s="40"/>
      <c r="C558" s="215" t="s">
        <v>980</v>
      </c>
      <c r="D558" s="215" t="s">
        <v>142</v>
      </c>
      <c r="E558" s="216" t="s">
        <v>981</v>
      </c>
      <c r="F558" s="217" t="s">
        <v>982</v>
      </c>
      <c r="G558" s="218" t="s">
        <v>983</v>
      </c>
      <c r="H558" s="219">
        <v>11.41</v>
      </c>
      <c r="I558" s="220"/>
      <c r="J558" s="221">
        <f>ROUND(I558*H558,2)</f>
        <v>0</v>
      </c>
      <c r="K558" s="217" t="s">
        <v>225</v>
      </c>
      <c r="L558" s="45"/>
      <c r="M558" s="222" t="s">
        <v>1</v>
      </c>
      <c r="N558" s="223" t="s">
        <v>41</v>
      </c>
      <c r="O558" s="92"/>
      <c r="P558" s="224">
        <f>O558*H558</f>
        <v>0</v>
      </c>
      <c r="Q558" s="224">
        <v>0</v>
      </c>
      <c r="R558" s="224">
        <f>Q558*H558</f>
        <v>0</v>
      </c>
      <c r="S558" s="224">
        <v>0</v>
      </c>
      <c r="T558" s="22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6" t="s">
        <v>957</v>
      </c>
      <c r="AT558" s="226" t="s">
        <v>142</v>
      </c>
      <c r="AU558" s="226" t="s">
        <v>86</v>
      </c>
      <c r="AY558" s="18" t="s">
        <v>140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18" t="s">
        <v>84</v>
      </c>
      <c r="BK558" s="227">
        <f>ROUND(I558*H558,2)</f>
        <v>0</v>
      </c>
      <c r="BL558" s="18" t="s">
        <v>957</v>
      </c>
      <c r="BM558" s="226" t="s">
        <v>984</v>
      </c>
    </row>
    <row r="559" s="13" customFormat="1">
      <c r="A559" s="13"/>
      <c r="B559" s="228"/>
      <c r="C559" s="229"/>
      <c r="D559" s="230" t="s">
        <v>149</v>
      </c>
      <c r="E559" s="231" t="s">
        <v>1</v>
      </c>
      <c r="F559" s="232" t="s">
        <v>985</v>
      </c>
      <c r="G559" s="229"/>
      <c r="H559" s="231" t="s">
        <v>1</v>
      </c>
      <c r="I559" s="233"/>
      <c r="J559" s="229"/>
      <c r="K559" s="229"/>
      <c r="L559" s="234"/>
      <c r="M559" s="235"/>
      <c r="N559" s="236"/>
      <c r="O559" s="236"/>
      <c r="P559" s="236"/>
      <c r="Q559" s="236"/>
      <c r="R559" s="236"/>
      <c r="S559" s="236"/>
      <c r="T559" s="23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8" t="s">
        <v>149</v>
      </c>
      <c r="AU559" s="238" t="s">
        <v>86</v>
      </c>
      <c r="AV559" s="13" t="s">
        <v>84</v>
      </c>
      <c r="AW559" s="13" t="s">
        <v>33</v>
      </c>
      <c r="AX559" s="13" t="s">
        <v>76</v>
      </c>
      <c r="AY559" s="238" t="s">
        <v>140</v>
      </c>
    </row>
    <row r="560" s="14" customFormat="1">
      <c r="A560" s="14"/>
      <c r="B560" s="239"/>
      <c r="C560" s="240"/>
      <c r="D560" s="230" t="s">
        <v>149</v>
      </c>
      <c r="E560" s="241" t="s">
        <v>1</v>
      </c>
      <c r="F560" s="242" t="s">
        <v>986</v>
      </c>
      <c r="G560" s="240"/>
      <c r="H560" s="243">
        <v>6.4100000000000001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9" t="s">
        <v>149</v>
      </c>
      <c r="AU560" s="249" t="s">
        <v>86</v>
      </c>
      <c r="AV560" s="14" t="s">
        <v>86</v>
      </c>
      <c r="AW560" s="14" t="s">
        <v>33</v>
      </c>
      <c r="AX560" s="14" t="s">
        <v>76</v>
      </c>
      <c r="AY560" s="249" t="s">
        <v>140</v>
      </c>
    </row>
    <row r="561" s="13" customFormat="1">
      <c r="A561" s="13"/>
      <c r="B561" s="228"/>
      <c r="C561" s="229"/>
      <c r="D561" s="230" t="s">
        <v>149</v>
      </c>
      <c r="E561" s="231" t="s">
        <v>1</v>
      </c>
      <c r="F561" s="232" t="s">
        <v>987</v>
      </c>
      <c r="G561" s="229"/>
      <c r="H561" s="231" t="s">
        <v>1</v>
      </c>
      <c r="I561" s="233"/>
      <c r="J561" s="229"/>
      <c r="K561" s="229"/>
      <c r="L561" s="234"/>
      <c r="M561" s="235"/>
      <c r="N561" s="236"/>
      <c r="O561" s="236"/>
      <c r="P561" s="236"/>
      <c r="Q561" s="236"/>
      <c r="R561" s="236"/>
      <c r="S561" s="236"/>
      <c r="T561" s="23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8" t="s">
        <v>149</v>
      </c>
      <c r="AU561" s="238" t="s">
        <v>86</v>
      </c>
      <c r="AV561" s="13" t="s">
        <v>84</v>
      </c>
      <c r="AW561" s="13" t="s">
        <v>33</v>
      </c>
      <c r="AX561" s="13" t="s">
        <v>76</v>
      </c>
      <c r="AY561" s="238" t="s">
        <v>140</v>
      </c>
    </row>
    <row r="562" s="14" customFormat="1">
      <c r="A562" s="14"/>
      <c r="B562" s="239"/>
      <c r="C562" s="240"/>
      <c r="D562" s="230" t="s">
        <v>149</v>
      </c>
      <c r="E562" s="241" t="s">
        <v>1</v>
      </c>
      <c r="F562" s="242" t="s">
        <v>84</v>
      </c>
      <c r="G562" s="240"/>
      <c r="H562" s="243">
        <v>1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9" t="s">
        <v>149</v>
      </c>
      <c r="AU562" s="249" t="s">
        <v>86</v>
      </c>
      <c r="AV562" s="14" t="s">
        <v>86</v>
      </c>
      <c r="AW562" s="14" t="s">
        <v>33</v>
      </c>
      <c r="AX562" s="14" t="s">
        <v>76</v>
      </c>
      <c r="AY562" s="249" t="s">
        <v>140</v>
      </c>
    </row>
    <row r="563" s="14" customFormat="1">
      <c r="A563" s="14"/>
      <c r="B563" s="239"/>
      <c r="C563" s="240"/>
      <c r="D563" s="230" t="s">
        <v>149</v>
      </c>
      <c r="E563" s="241" t="s">
        <v>1</v>
      </c>
      <c r="F563" s="242" t="s">
        <v>147</v>
      </c>
      <c r="G563" s="240"/>
      <c r="H563" s="243">
        <v>4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9" t="s">
        <v>149</v>
      </c>
      <c r="AU563" s="249" t="s">
        <v>86</v>
      </c>
      <c r="AV563" s="14" t="s">
        <v>86</v>
      </c>
      <c r="AW563" s="14" t="s">
        <v>33</v>
      </c>
      <c r="AX563" s="14" t="s">
        <v>76</v>
      </c>
      <c r="AY563" s="249" t="s">
        <v>140</v>
      </c>
    </row>
    <row r="564" s="15" customFormat="1">
      <c r="A564" s="15"/>
      <c r="B564" s="250"/>
      <c r="C564" s="251"/>
      <c r="D564" s="230" t="s">
        <v>149</v>
      </c>
      <c r="E564" s="252" t="s">
        <v>1</v>
      </c>
      <c r="F564" s="253" t="s">
        <v>175</v>
      </c>
      <c r="G564" s="251"/>
      <c r="H564" s="254">
        <v>11.41</v>
      </c>
      <c r="I564" s="255"/>
      <c r="J564" s="251"/>
      <c r="K564" s="251"/>
      <c r="L564" s="256"/>
      <c r="M564" s="257"/>
      <c r="N564" s="258"/>
      <c r="O564" s="258"/>
      <c r="P564" s="258"/>
      <c r="Q564" s="258"/>
      <c r="R564" s="258"/>
      <c r="S564" s="258"/>
      <c r="T564" s="259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0" t="s">
        <v>149</v>
      </c>
      <c r="AU564" s="260" t="s">
        <v>86</v>
      </c>
      <c r="AV564" s="15" t="s">
        <v>147</v>
      </c>
      <c r="AW564" s="15" t="s">
        <v>33</v>
      </c>
      <c r="AX564" s="15" t="s">
        <v>84</v>
      </c>
      <c r="AY564" s="260" t="s">
        <v>140</v>
      </c>
    </row>
    <row r="565" s="12" customFormat="1" ht="22.8" customHeight="1">
      <c r="A565" s="12"/>
      <c r="B565" s="199"/>
      <c r="C565" s="200"/>
      <c r="D565" s="201" t="s">
        <v>75</v>
      </c>
      <c r="E565" s="213" t="s">
        <v>988</v>
      </c>
      <c r="F565" s="213" t="s">
        <v>989</v>
      </c>
      <c r="G565" s="200"/>
      <c r="H565" s="200"/>
      <c r="I565" s="203"/>
      <c r="J565" s="214">
        <f>BK565</f>
        <v>0</v>
      </c>
      <c r="K565" s="200"/>
      <c r="L565" s="205"/>
      <c r="M565" s="206"/>
      <c r="N565" s="207"/>
      <c r="O565" s="207"/>
      <c r="P565" s="208">
        <f>SUM(P566:P568)</f>
        <v>0</v>
      </c>
      <c r="Q565" s="207"/>
      <c r="R565" s="208">
        <f>SUM(R566:R568)</f>
        <v>0</v>
      </c>
      <c r="S565" s="207"/>
      <c r="T565" s="209">
        <f>SUM(T566:T568)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0" t="s">
        <v>180</v>
      </c>
      <c r="AT565" s="211" t="s">
        <v>75</v>
      </c>
      <c r="AU565" s="211" t="s">
        <v>84</v>
      </c>
      <c r="AY565" s="210" t="s">
        <v>140</v>
      </c>
      <c r="BK565" s="212">
        <f>SUM(BK566:BK568)</f>
        <v>0</v>
      </c>
    </row>
    <row r="566" s="2" customFormat="1" ht="16.5" customHeight="1">
      <c r="A566" s="39"/>
      <c r="B566" s="40"/>
      <c r="C566" s="215" t="s">
        <v>990</v>
      </c>
      <c r="D566" s="215" t="s">
        <v>142</v>
      </c>
      <c r="E566" s="216" t="s">
        <v>991</v>
      </c>
      <c r="F566" s="217" t="s">
        <v>992</v>
      </c>
      <c r="G566" s="218" t="s">
        <v>508</v>
      </c>
      <c r="H566" s="219">
        <v>1</v>
      </c>
      <c r="I566" s="220"/>
      <c r="J566" s="221">
        <f>ROUND(I566*H566,2)</f>
        <v>0</v>
      </c>
      <c r="K566" s="217" t="s">
        <v>225</v>
      </c>
      <c r="L566" s="45"/>
      <c r="M566" s="222" t="s">
        <v>1</v>
      </c>
      <c r="N566" s="223" t="s">
        <v>41</v>
      </c>
      <c r="O566" s="92"/>
      <c r="P566" s="224">
        <f>O566*H566</f>
        <v>0</v>
      </c>
      <c r="Q566" s="224">
        <v>0</v>
      </c>
      <c r="R566" s="224">
        <f>Q566*H566</f>
        <v>0</v>
      </c>
      <c r="S566" s="224">
        <v>0</v>
      </c>
      <c r="T566" s="22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6" t="s">
        <v>957</v>
      </c>
      <c r="AT566" s="226" t="s">
        <v>142</v>
      </c>
      <c r="AU566" s="226" t="s">
        <v>86</v>
      </c>
      <c r="AY566" s="18" t="s">
        <v>140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18" t="s">
        <v>84</v>
      </c>
      <c r="BK566" s="227">
        <f>ROUND(I566*H566,2)</f>
        <v>0</v>
      </c>
      <c r="BL566" s="18" t="s">
        <v>957</v>
      </c>
      <c r="BM566" s="226" t="s">
        <v>993</v>
      </c>
    </row>
    <row r="567" s="13" customFormat="1">
      <c r="A567" s="13"/>
      <c r="B567" s="228"/>
      <c r="C567" s="229"/>
      <c r="D567" s="230" t="s">
        <v>149</v>
      </c>
      <c r="E567" s="231" t="s">
        <v>1</v>
      </c>
      <c r="F567" s="232" t="s">
        <v>994</v>
      </c>
      <c r="G567" s="229"/>
      <c r="H567" s="231" t="s">
        <v>1</v>
      </c>
      <c r="I567" s="233"/>
      <c r="J567" s="229"/>
      <c r="K567" s="229"/>
      <c r="L567" s="234"/>
      <c r="M567" s="235"/>
      <c r="N567" s="236"/>
      <c r="O567" s="236"/>
      <c r="P567" s="236"/>
      <c r="Q567" s="236"/>
      <c r="R567" s="236"/>
      <c r="S567" s="236"/>
      <c r="T567" s="23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8" t="s">
        <v>149</v>
      </c>
      <c r="AU567" s="238" t="s">
        <v>86</v>
      </c>
      <c r="AV567" s="13" t="s">
        <v>84</v>
      </c>
      <c r="AW567" s="13" t="s">
        <v>33</v>
      </c>
      <c r="AX567" s="13" t="s">
        <v>76</v>
      </c>
      <c r="AY567" s="238" t="s">
        <v>140</v>
      </c>
    </row>
    <row r="568" s="14" customFormat="1">
      <c r="A568" s="14"/>
      <c r="B568" s="239"/>
      <c r="C568" s="240"/>
      <c r="D568" s="230" t="s">
        <v>149</v>
      </c>
      <c r="E568" s="241" t="s">
        <v>1</v>
      </c>
      <c r="F568" s="242" t="s">
        <v>84</v>
      </c>
      <c r="G568" s="240"/>
      <c r="H568" s="243">
        <v>1</v>
      </c>
      <c r="I568" s="244"/>
      <c r="J568" s="240"/>
      <c r="K568" s="240"/>
      <c r="L568" s="245"/>
      <c r="M568" s="282"/>
      <c r="N568" s="283"/>
      <c r="O568" s="283"/>
      <c r="P568" s="283"/>
      <c r="Q568" s="283"/>
      <c r="R568" s="283"/>
      <c r="S568" s="283"/>
      <c r="T568" s="28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9" t="s">
        <v>149</v>
      </c>
      <c r="AU568" s="249" t="s">
        <v>86</v>
      </c>
      <c r="AV568" s="14" t="s">
        <v>86</v>
      </c>
      <c r="AW568" s="14" t="s">
        <v>33</v>
      </c>
      <c r="AX568" s="14" t="s">
        <v>84</v>
      </c>
      <c r="AY568" s="249" t="s">
        <v>140</v>
      </c>
    </row>
    <row r="569" s="2" customFormat="1" ht="6.96" customHeight="1">
      <c r="A569" s="39"/>
      <c r="B569" s="67"/>
      <c r="C569" s="68"/>
      <c r="D569" s="68"/>
      <c r="E569" s="68"/>
      <c r="F569" s="68"/>
      <c r="G569" s="68"/>
      <c r="H569" s="68"/>
      <c r="I569" s="68"/>
      <c r="J569" s="68"/>
      <c r="K569" s="68"/>
      <c r="L569" s="45"/>
      <c r="M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</row>
  </sheetData>
  <sheetProtection sheet="1" autoFilter="0" formatColumns="0" formatRows="0" objects="1" scenarios="1" spinCount="100000" saltValue="Ql2hLJQd4WDYYiAzGi5NEuKQi3xgJsUZ0g0XTrXMGQ6hGzdZxFVDcVrNCE3nFXknLvLjiT6yviRbAd9WDszR7A==" hashValue="GuP7QduZfqs5nRwtg0ZAqqS+YIFVz4R8eRQPGogn0WLY+atAbw4SYyuGibHlyTetqjFS0FJRQ4UzFQDP+7Yk1Q==" algorithmName="SHA-512" password="CC35"/>
  <autoFilter ref="C145:K568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TISK\Tisk</dc:creator>
  <cp:lastModifiedBy>TISK\Tisk</cp:lastModifiedBy>
  <dcterms:created xsi:type="dcterms:W3CDTF">2022-05-26T06:06:10Z</dcterms:created>
  <dcterms:modified xsi:type="dcterms:W3CDTF">2022-05-26T06:06:17Z</dcterms:modified>
</cp:coreProperties>
</file>